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J:\Abt_4\Ref44\Handreichungsarbeit\BG_HR\Alle HR doc, pdf\Bioinformatik\Material\BPE 4.2 Konsensussequenzen\"/>
    </mc:Choice>
  </mc:AlternateContent>
  <bookViews>
    <workbookView xWindow="-120" yWindow="-120" windowWidth="19440" windowHeight="15000" activeTab="4"/>
  </bookViews>
  <sheets>
    <sheet name="Einführung" sheetId="7" r:id="rId1"/>
    <sheet name="Pribnow Konsensus" sheetId="1" r:id="rId2"/>
    <sheet name="12 Promotoren" sheetId="2" r:id="rId3"/>
    <sheet name="TATAAT-Info" sheetId="5" r:id="rId4"/>
    <sheet name="WEBLOGO" sheetId="6" r:id="rId5"/>
  </sheets>
  <definedNames>
    <definedName name="_xlnm.Print_Area" localSheetId="2">'12 Promotoren'!$A$1:$M$27</definedName>
    <definedName name="_xlnm.Print_Area" localSheetId="0">Einführung!$A$1:$Q$50</definedName>
    <definedName name="_xlnm.Print_Area" localSheetId="1">'Pribnow Konsensus'!$A$1:$Q$156</definedName>
    <definedName name="_xlnm.Print_Area" localSheetId="3">'TATAAT-Info'!$A$1:$J$392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F5" i="1"/>
  <c r="D10" i="1"/>
  <c r="D24" i="1"/>
  <c r="D32" i="1" s="1"/>
  <c r="D7" i="1"/>
  <c r="D8" i="1"/>
  <c r="D9" i="1"/>
  <c r="D11" i="1"/>
  <c r="D12" i="1"/>
  <c r="D13" i="1"/>
  <c r="D14" i="1"/>
  <c r="D15" i="1"/>
  <c r="D16" i="1"/>
  <c r="D17" i="1"/>
  <c r="D18" i="1"/>
  <c r="G23" i="2"/>
  <c r="E9" i="1"/>
  <c r="E14" i="1"/>
  <c r="F17" i="1"/>
  <c r="E15" i="1"/>
  <c r="E10" i="1"/>
  <c r="E7" i="1"/>
  <c r="E8" i="1"/>
  <c r="E22" i="1" s="1"/>
  <c r="E30" i="1" s="1"/>
  <c r="E18" i="1"/>
  <c r="E12" i="1"/>
  <c r="E11" i="1"/>
  <c r="E13" i="1"/>
  <c r="E17" i="1"/>
  <c r="E16" i="1"/>
  <c r="G5" i="1"/>
  <c r="G10" i="1"/>
  <c r="F16" i="1"/>
  <c r="G12" i="1"/>
  <c r="G7" i="1"/>
  <c r="D23" i="1"/>
  <c r="D31" i="1" s="1"/>
  <c r="E24" i="1"/>
  <c r="E32" i="1" s="1"/>
  <c r="E23" i="1"/>
  <c r="E31" i="1" s="1"/>
  <c r="E21" i="1"/>
  <c r="G11" i="1"/>
  <c r="G18" i="1"/>
  <c r="G14" i="1"/>
  <c r="H5" i="1"/>
  <c r="G9" i="1"/>
  <c r="G8" i="1"/>
  <c r="G23" i="1" s="1"/>
  <c r="G31" i="1" s="1"/>
  <c r="G16" i="1"/>
  <c r="G15" i="1"/>
  <c r="G17" i="1"/>
  <c r="G13" i="1"/>
  <c r="D21" i="1"/>
  <c r="F11" i="1"/>
  <c r="F15" i="1"/>
  <c r="F14" i="1"/>
  <c r="F7" i="1"/>
  <c r="F18" i="1"/>
  <c r="F9" i="1"/>
  <c r="F12" i="1"/>
  <c r="F13" i="1"/>
  <c r="F10" i="1"/>
  <c r="F8" i="1"/>
  <c r="D22" i="1"/>
  <c r="D26" i="1" s="1"/>
  <c r="D36" i="1" s="1"/>
  <c r="D37" i="1" s="1"/>
  <c r="G22" i="1"/>
  <c r="G30" i="1" s="1"/>
  <c r="H10" i="1"/>
  <c r="H12" i="1"/>
  <c r="I5" i="1"/>
  <c r="H17" i="1"/>
  <c r="H14" i="1"/>
  <c r="H16" i="1"/>
  <c r="H7" i="1"/>
  <c r="H8" i="1"/>
  <c r="H13" i="1"/>
  <c r="H11" i="1"/>
  <c r="H15" i="1"/>
  <c r="H18" i="1"/>
  <c r="H9" i="1"/>
  <c r="F23" i="1"/>
  <c r="F31" i="1" s="1"/>
  <c r="F24" i="1"/>
  <c r="F32" i="1" s="1"/>
  <c r="F21" i="1"/>
  <c r="F29" i="1" s="1"/>
  <c r="F22" i="1"/>
  <c r="F30" i="1"/>
  <c r="D29" i="1"/>
  <c r="G24" i="1"/>
  <c r="G32" i="1" s="1"/>
  <c r="F26" i="1"/>
  <c r="F36" i="1" s="1"/>
  <c r="F37" i="1" s="1"/>
  <c r="H23" i="1"/>
  <c r="H31" i="1" s="1"/>
  <c r="H22" i="1"/>
  <c r="H30" i="1" s="1"/>
  <c r="H24" i="1"/>
  <c r="H32" i="1" s="1"/>
  <c r="H21" i="1"/>
  <c r="H29" i="1" s="1"/>
  <c r="H34" i="1" s="1"/>
  <c r="I10" i="1"/>
  <c r="I11" i="1"/>
  <c r="I13" i="1"/>
  <c r="J5" i="1"/>
  <c r="I14" i="1"/>
  <c r="I15" i="1"/>
  <c r="I9" i="1"/>
  <c r="I17" i="1"/>
  <c r="I16" i="1"/>
  <c r="I8" i="1"/>
  <c r="I23" i="1" s="1"/>
  <c r="I31" i="1" s="1"/>
  <c r="I12" i="1"/>
  <c r="I18" i="1"/>
  <c r="I7" i="1"/>
  <c r="J15" i="1"/>
  <c r="J12" i="1"/>
  <c r="J11" i="1"/>
  <c r="J17" i="1"/>
  <c r="J16" i="1"/>
  <c r="K5" i="1"/>
  <c r="J18" i="1"/>
  <c r="J10" i="1"/>
  <c r="J7" i="1"/>
  <c r="J8" i="1"/>
  <c r="J23" i="1" s="1"/>
  <c r="J31" i="1" s="1"/>
  <c r="J9" i="1"/>
  <c r="J13" i="1"/>
  <c r="J14" i="1"/>
  <c r="I24" i="1"/>
  <c r="I32" i="1" s="1"/>
  <c r="K16" i="1"/>
  <c r="K15" i="1"/>
  <c r="K9" i="1"/>
  <c r="K8" i="1"/>
  <c r="K23" i="1" s="1"/>
  <c r="K31" i="1" s="1"/>
  <c r="K14" i="1"/>
  <c r="K7" i="1"/>
  <c r="L5" i="1"/>
  <c r="K12" i="1"/>
  <c r="K18" i="1"/>
  <c r="K13" i="1"/>
  <c r="K11" i="1"/>
  <c r="K10" i="1"/>
  <c r="K17" i="1"/>
  <c r="L9" i="1"/>
  <c r="L14" i="1"/>
  <c r="L16" i="1"/>
  <c r="L11" i="1"/>
  <c r="L8" i="1"/>
  <c r="L23" i="1" s="1"/>
  <c r="L31" i="1" s="1"/>
  <c r="L10" i="1"/>
  <c r="L17" i="1"/>
  <c r="L7" i="1"/>
  <c r="L13" i="1"/>
  <c r="M5" i="1"/>
  <c r="L18" i="1"/>
  <c r="L12" i="1"/>
  <c r="L15" i="1"/>
  <c r="L22" i="1"/>
  <c r="L30" i="1" s="1"/>
  <c r="M17" i="1"/>
  <c r="M18" i="1"/>
  <c r="N5" i="1"/>
  <c r="M15" i="1"/>
  <c r="M10" i="1"/>
  <c r="M8" i="1"/>
  <c r="M21" i="1" s="1"/>
  <c r="M29" i="1" s="1"/>
  <c r="M11" i="1"/>
  <c r="M9" i="1"/>
  <c r="M12" i="1"/>
  <c r="M14" i="1"/>
  <c r="M7" i="1"/>
  <c r="M13" i="1"/>
  <c r="M16" i="1"/>
  <c r="M22" i="1"/>
  <c r="M30" i="1"/>
  <c r="M24" i="1"/>
  <c r="M32" i="1" s="1"/>
  <c r="M23" i="1"/>
  <c r="M31" i="1" s="1"/>
  <c r="N8" i="1"/>
  <c r="N23" i="1" s="1"/>
  <c r="N31" i="1" s="1"/>
  <c r="N12" i="1"/>
  <c r="O5" i="1"/>
  <c r="N11" i="1"/>
  <c r="N16" i="1"/>
  <c r="N17" i="1"/>
  <c r="N14" i="1"/>
  <c r="N15" i="1"/>
  <c r="N13" i="1"/>
  <c r="N7" i="1"/>
  <c r="N18" i="1"/>
  <c r="N9" i="1"/>
  <c r="N10" i="1"/>
  <c r="N21" i="1"/>
  <c r="N29" i="1" s="1"/>
  <c r="O16" i="1"/>
  <c r="O11" i="1"/>
  <c r="O9" i="1"/>
  <c r="O8" i="1"/>
  <c r="O24" i="1" s="1"/>
  <c r="O32" i="1" s="1"/>
  <c r="O18" i="1"/>
  <c r="O10" i="1"/>
  <c r="O7" i="1"/>
  <c r="O12" i="1"/>
  <c r="O14" i="1"/>
  <c r="O13" i="1"/>
  <c r="O15" i="1"/>
  <c r="O17" i="1"/>
  <c r="O22" i="1"/>
  <c r="O30" i="1" s="1"/>
  <c r="M34" i="1" l="1"/>
  <c r="M26" i="1"/>
  <c r="M36" i="1" s="1"/>
  <c r="M37" i="1" s="1"/>
  <c r="L21" i="1"/>
  <c r="L29" i="1" s="1"/>
  <c r="I22" i="1"/>
  <c r="I30" i="1" s="1"/>
  <c r="N24" i="1"/>
  <c r="N32" i="1" s="1"/>
  <c r="N22" i="1"/>
  <c r="N30" i="1" s="1"/>
  <c r="N34" i="1" s="1"/>
  <c r="G21" i="1"/>
  <c r="G29" i="1" s="1"/>
  <c r="G34" i="1" s="1"/>
  <c r="F34" i="1"/>
  <c r="F39" i="1" s="1"/>
  <c r="E26" i="1"/>
  <c r="E36" i="1" s="1"/>
  <c r="E37" i="1" s="1"/>
  <c r="O23" i="1"/>
  <c r="O31" i="1" s="1"/>
  <c r="N26" i="1"/>
  <c r="N36" i="1" s="1"/>
  <c r="N37" i="1" s="1"/>
  <c r="K24" i="1"/>
  <c r="K32" i="1" s="1"/>
  <c r="K22" i="1"/>
  <c r="K30" i="1" s="1"/>
  <c r="J24" i="1"/>
  <c r="J32" i="1" s="1"/>
  <c r="J22" i="1"/>
  <c r="J30" i="1" s="1"/>
  <c r="E29" i="1"/>
  <c r="E34" i="1" s="1"/>
  <c r="E39" i="1" s="1"/>
  <c r="D30" i="1"/>
  <c r="D34" i="1" s="1"/>
  <c r="D39" i="1" s="1"/>
  <c r="O21" i="1"/>
  <c r="I21" i="1"/>
  <c r="H26" i="1"/>
  <c r="H36" i="1" s="1"/>
  <c r="H37" i="1" s="1"/>
  <c r="H39" i="1" s="1"/>
  <c r="K21" i="1"/>
  <c r="L24" i="1"/>
  <c r="L32" i="1" s="1"/>
  <c r="L34" i="1" s="1"/>
  <c r="J21" i="1"/>
  <c r="G26" i="1" l="1"/>
  <c r="G36" i="1" s="1"/>
  <c r="G37" i="1" s="1"/>
  <c r="M39" i="1"/>
  <c r="J29" i="1"/>
  <c r="J34" i="1" s="1"/>
  <c r="J26" i="1"/>
  <c r="J36" i="1" s="1"/>
  <c r="J37" i="1" s="1"/>
  <c r="K29" i="1"/>
  <c r="K34" i="1" s="1"/>
  <c r="K26" i="1"/>
  <c r="K36" i="1" s="1"/>
  <c r="K37" i="1" s="1"/>
  <c r="N39" i="1"/>
  <c r="I29" i="1"/>
  <c r="I34" i="1" s="1"/>
  <c r="I26" i="1"/>
  <c r="I36" i="1" s="1"/>
  <c r="I37" i="1" s="1"/>
  <c r="G39" i="1"/>
  <c r="O29" i="1"/>
  <c r="O34" i="1" s="1"/>
  <c r="O26" i="1"/>
  <c r="O36" i="1" s="1"/>
  <c r="O37" i="1" s="1"/>
  <c r="L26" i="1"/>
  <c r="L36" i="1" s="1"/>
  <c r="L37" i="1" s="1"/>
  <c r="L39" i="1" s="1"/>
  <c r="K39" i="1" l="1"/>
  <c r="I39" i="1"/>
  <c r="O39" i="1"/>
  <c r="J39" i="1"/>
</calcChain>
</file>

<file path=xl/comments1.xml><?xml version="1.0" encoding="utf-8"?>
<comments xmlns="http://schemas.openxmlformats.org/spreadsheetml/2006/main">
  <authors>
    <author>AProfLehrer, AProfLehrer</author>
    <author>Hauke Holtorf</author>
  </authors>
  <commentList>
    <comment ref="C36" authorId="0" shapeId="0">
      <text>
        <r>
          <rPr>
            <b/>
            <sz val="20"/>
            <color indexed="81"/>
            <rFont val="Tahoma"/>
            <family val="2"/>
          </rPr>
          <t>Das Signifikanzkriterium ist hier fest eingestellt. Der Wert beträgt mindestens 50%, d.h. es werden Basen mit einem großen Buchstaben dargestellt wenn der Prozentwert an einer Position &gt;= 50 % ist. Verwende eine verschachtelte
 WENN-Funktion.</t>
        </r>
      </text>
    </comment>
    <comment ref="C37" authorId="1" shapeId="0">
      <text>
        <r>
          <rPr>
            <sz val="8"/>
            <color indexed="81"/>
            <rFont val="Tahoma"/>
            <family val="2"/>
          </rPr>
          <t xml:space="preserve">
Die Grossbuchstaben für jede Base sind in Zeile 37 in weisser Schriftfarbe hinterlegt.
=GROSS(Zelle).</t>
        </r>
      </text>
    </comment>
    <comment ref="C39" authorId="0" shapeId="0">
      <text>
        <r>
          <rPr>
            <b/>
            <sz val="26"/>
            <color indexed="81"/>
            <rFont val="Tahoma"/>
            <family val="2"/>
          </rPr>
          <t>Das Signifikanzkriterium ist hier fest eingestellt. Der Wert beträgt mindestens 50%, d.h. es werden Basen mit einem großen Buchstaben dargestellt wenn der Prozentwert an einer Position &gt;= 50 % ist.</t>
        </r>
      </text>
    </comment>
  </commentList>
</comments>
</file>

<file path=xl/comments2.xml><?xml version="1.0" encoding="utf-8"?>
<comments xmlns="http://schemas.openxmlformats.org/spreadsheetml/2006/main">
  <authors>
    <author>Hauke Holtorf</author>
  </authors>
  <commentList>
    <comment ref="F5" authorId="0" shapeId="0">
      <text>
        <r>
          <rPr>
            <sz val="8"/>
            <color indexed="81"/>
            <rFont val="Tahoma"/>
            <family val="2"/>
          </rPr>
          <t xml:space="preserve">
Quelle:
http://www.bio.cam.ac.uk/cgi-bin/seqlogo/logo.cgi</t>
        </r>
      </text>
    </comment>
  </commentList>
</comments>
</file>

<file path=xl/sharedStrings.xml><?xml version="1.0" encoding="utf-8"?>
<sst xmlns="http://schemas.openxmlformats.org/spreadsheetml/2006/main" count="91" uniqueCount="87">
  <si>
    <t xml:space="preserve">Sequenz </t>
  </si>
  <si>
    <t xml:space="preserve">Prozentualer Anteil jeder Base </t>
  </si>
  <si>
    <t>c</t>
  </si>
  <si>
    <t>g</t>
  </si>
  <si>
    <t>Sequenz-Position   =&gt;</t>
  </si>
  <si>
    <r>
      <t xml:space="preserve">Sequenzfragmente verschiedener Promotoren von </t>
    </r>
    <r>
      <rPr>
        <i/>
        <sz val="12"/>
        <rFont val="Arial"/>
        <family val="2"/>
      </rPr>
      <t>E. coli</t>
    </r>
  </si>
  <si>
    <t>Sequenz</t>
  </si>
  <si>
    <t xml:space="preserve"> Gen</t>
  </si>
  <si>
    <t>Datenbank-Link</t>
  </si>
  <si>
    <t>osmZ</t>
  </si>
  <si>
    <t>carA</t>
  </si>
  <si>
    <t>hisB</t>
  </si>
  <si>
    <t>O157:H7 EDL933</t>
  </si>
  <si>
    <t>argF</t>
  </si>
  <si>
    <t>cynR</t>
  </si>
  <si>
    <t>cysD</t>
  </si>
  <si>
    <t>entF</t>
  </si>
  <si>
    <t>amn</t>
  </si>
  <si>
    <t xml:space="preserve">dsdC &amp; dsdA </t>
  </si>
  <si>
    <t>glnHPQ operon</t>
  </si>
  <si>
    <t>valS</t>
  </si>
  <si>
    <t>tgcacaactgaatttaaggctctattattacctcaacaaaccaccccaat</t>
  </si>
  <si>
    <t>a</t>
  </si>
  <si>
    <t>t</t>
  </si>
  <si>
    <t>Häufigkeit der Basen Adenin, Cytosin, Guanin, Thymin an jeder Position</t>
  </si>
  <si>
    <t>Höchster Wert in %</t>
  </si>
  <si>
    <t>Häufigste Base / Position</t>
  </si>
  <si>
    <t>ttaaatctttgtgggatcagggcattatcttacgtgatcagaataaacaa</t>
  </si>
  <si>
    <t>attgcttaagcaagatcggacggttaatgtgttttacacattttttccgt</t>
  </si>
  <si>
    <t>gttgcaaatgaataattacacatataaagtgaattttaattcaataagtg</t>
  </si>
  <si>
    <t>gtcataaggtaaaagtctcatttatgatgagttccattggatttacttat</t>
  </si>
  <si>
    <t>tcattcgttctcttacgctccctatagtcgaaacatctgatggcaagaaa</t>
  </si>
  <si>
    <t>aaatgcaaatagttatcaataatattatcaatatatttctgcaatcaatg</t>
  </si>
  <si>
    <t>tttgtttcacatttctgtgacatactatcggatgtgcggtaattgtatgg</t>
  </si>
  <si>
    <t>ggcgctacgctcaatgaaacatttaaatactatacgacagcgacatttat</t>
  </si>
  <si>
    <t>caaaactggcacgattttttcatatatgtgaatgtcacgcaggggatcgt</t>
  </si>
  <si>
    <t>gccaccgctttcacagaagtggtagacttcgttccttatgaagattctct</t>
  </si>
  <si>
    <t>Konsensus</t>
  </si>
  <si>
    <t>Großbuchstaben (Hintergrund)</t>
  </si>
  <si>
    <t>Tabellenblatt Pribnow Konsensus</t>
  </si>
  <si>
    <t>Die Häufigkeit der 6 Basen an jeder Position wird in der gelb eingefärbten Zeile 34 deutlich.</t>
  </si>
  <si>
    <t xml:space="preserve">Wert der häufigsten Base </t>
  </si>
  <si>
    <t>In Zeile 39 werden nun die Basen der Konsensus-Sequenz bestimmt, die mit einer Häufigkeit von 50% oder mehr als 50% vorkommen.</t>
  </si>
  <si>
    <t xml:space="preserve">X57231 </t>
  </si>
  <si>
    <t>X70017</t>
  </si>
  <si>
    <t>X03416</t>
  </si>
  <si>
    <t>AE005174</t>
  </si>
  <si>
    <t>V00260</t>
  </si>
  <si>
    <t>M93053</t>
  </si>
  <si>
    <t>M35098</t>
  </si>
  <si>
    <t>J04216</t>
  </si>
  <si>
    <t>M30469</t>
  </si>
  <si>
    <t>X86379</t>
  </si>
  <si>
    <t>X14180</t>
  </si>
  <si>
    <t>X05891</t>
  </si>
  <si>
    <t>Multiples Alignment von 12 DNA-Sequenzen zur Bildung einer Konsensus-Sequenz</t>
  </si>
  <si>
    <t>Fenster zur Darstellung von zwölf aufeinanderfolgenden Positionen</t>
  </si>
  <si>
    <t>https://weblogo.berkeley.edu/logo.cgi</t>
  </si>
  <si>
    <t>Programm zur Ermittlung einer Konsensus-Sequenz</t>
  </si>
  <si>
    <t>Programmbeschreibung und Bedienung:</t>
  </si>
  <si>
    <r>
      <t>Dieses Programm stellt die Ermittlung der Konsensus-Sequenz namens "</t>
    </r>
    <r>
      <rPr>
        <b/>
        <sz val="12"/>
        <rFont val="Comic Sans MS"/>
        <family val="4"/>
      </rPr>
      <t>Pribnow-Box</t>
    </r>
    <r>
      <rPr>
        <sz val="12"/>
        <rFont val="Comic Sans MS"/>
        <family val="4"/>
      </rPr>
      <t>" nach Erstellen eines multiplen Alignments dar.</t>
    </r>
  </si>
  <si>
    <r>
      <t xml:space="preserve">Grundlage des Alignments sind 12 Nukleotid-Sequenzen aus der Promotorregion verschiedener Gene des Bakteriums </t>
    </r>
    <r>
      <rPr>
        <i/>
        <sz val="12"/>
        <rFont val="Comic Sans MS"/>
        <family val="4"/>
      </rPr>
      <t>Escherichia coli</t>
    </r>
    <r>
      <rPr>
        <sz val="12"/>
        <rFont val="Comic Sans MS"/>
        <family val="4"/>
      </rPr>
      <t>.</t>
    </r>
  </si>
  <si>
    <r>
      <t xml:space="preserve">Das </t>
    </r>
    <r>
      <rPr>
        <sz val="12"/>
        <color indexed="10"/>
        <rFont val="Comic Sans MS"/>
        <family val="4"/>
      </rPr>
      <t>Tabellenblatt 12 Promotoren</t>
    </r>
    <r>
      <rPr>
        <sz val="12"/>
        <rFont val="Comic Sans MS"/>
        <family val="4"/>
      </rPr>
      <t xml:space="preserve"> beinhaltet eine Reihe verschiedener Promotorsequenzen, die je eine Länge von 50 Nukleotiden haben. </t>
    </r>
  </si>
  <si>
    <r>
      <t xml:space="preserve">Um das Alignment im </t>
    </r>
    <r>
      <rPr>
        <sz val="12"/>
        <color indexed="10"/>
        <rFont val="Comic Sans MS"/>
        <family val="4"/>
      </rPr>
      <t xml:space="preserve">Tabellenblatt Pribnow Konsensus durchzuführen, </t>
    </r>
    <r>
      <rPr>
        <sz val="12"/>
        <rFont val="Comic Sans MS"/>
        <family val="4"/>
      </rPr>
      <t>wird nur eine bestimmter Bereich jeder Promotorsequenz benötigt.</t>
    </r>
  </si>
  <si>
    <r>
      <t xml:space="preserve">Dieser Bereich umfasst jeweils die Nukleotide 20 bis 31 der im </t>
    </r>
    <r>
      <rPr>
        <sz val="12"/>
        <color indexed="10"/>
        <rFont val="Comic Sans MS"/>
        <family val="4"/>
      </rPr>
      <t xml:space="preserve">Tabellenblatt 12 Promotoren </t>
    </r>
    <r>
      <rPr>
        <sz val="12"/>
        <rFont val="Comic Sans MS"/>
        <family val="4"/>
      </rPr>
      <t>dargestellten Sequenzen.</t>
    </r>
  </si>
  <si>
    <r>
      <t xml:space="preserve">Verwenden Sie die Excel-Funktion </t>
    </r>
    <r>
      <rPr>
        <b/>
        <sz val="12"/>
        <rFont val="Comic Sans MS"/>
        <family val="4"/>
      </rPr>
      <t>TEIL</t>
    </r>
    <r>
      <rPr>
        <sz val="12"/>
        <rFont val="Comic Sans MS"/>
        <family val="4"/>
      </rPr>
      <t>, um</t>
    </r>
    <r>
      <rPr>
        <b/>
        <sz val="12"/>
        <rFont val="Comic Sans MS"/>
        <family val="4"/>
      </rPr>
      <t xml:space="preserve"> </t>
    </r>
    <r>
      <rPr>
        <sz val="12"/>
        <rFont val="Comic Sans MS"/>
        <family val="4"/>
      </rPr>
      <t xml:space="preserve">den 12 untereinanderliegenden Zellen (Sequenz-Position 20 bis 31) der Zeilen 7 bis 18 </t>
    </r>
  </si>
  <si>
    <r>
      <t xml:space="preserve">je eine Base zuzuweisen, die aus den 12 Promotorsequenzen im </t>
    </r>
    <r>
      <rPr>
        <sz val="12"/>
        <color indexed="10"/>
        <rFont val="Comic Sans MS"/>
        <family val="4"/>
      </rPr>
      <t>Tabellenblatt 12 Promotoren</t>
    </r>
    <r>
      <rPr>
        <sz val="12"/>
        <rFont val="Comic Sans MS"/>
        <family val="4"/>
      </rPr>
      <t xml:space="preserve"> stammt.</t>
    </r>
  </si>
  <si>
    <r>
      <t xml:space="preserve">Der "Text" soll dabei direkt aus der entsprechenden Zelle im </t>
    </r>
    <r>
      <rPr>
        <sz val="12"/>
        <color indexed="10"/>
        <rFont val="Comic Sans MS"/>
        <family val="4"/>
      </rPr>
      <t xml:space="preserve">Tabellenblatt 12 Promotoren </t>
    </r>
    <r>
      <rPr>
        <sz val="12"/>
        <rFont val="Comic Sans MS"/>
        <family val="4"/>
      </rPr>
      <t>entnommen werden.</t>
    </r>
  </si>
  <si>
    <t>Die Basen sollen  mit den Buchstaben a (für Adenin), c (für Cytosin), g (für Guanin) und t (für Thymin) bezeichnet werden.</t>
  </si>
  <si>
    <t>Als Ergebnis sollen in der Matrix D7:O18 die Basen an den Positionen 1 bis 12 von 12 unterschiedlichen Promotorsequenzen aufgeführt sein.</t>
  </si>
  <si>
    <r>
      <t xml:space="preserve">Die Häufigkeit jeder Base für jede Position soll mit der Excel-Funktion </t>
    </r>
    <r>
      <rPr>
        <b/>
        <sz val="12"/>
        <rFont val="Comic Sans MS"/>
        <family val="4"/>
      </rPr>
      <t>ZÄHLENWENN</t>
    </r>
    <r>
      <rPr>
        <sz val="12"/>
        <rFont val="Comic Sans MS"/>
        <family val="4"/>
      </rPr>
      <t xml:space="preserve"> in den Zeilen 21 bis 24 ermittelt werden.</t>
    </r>
  </si>
  <si>
    <r>
      <t xml:space="preserve">Bestimmen Sie die am häufigsten vorkommende Base an jeder Position mit der Funktion </t>
    </r>
    <r>
      <rPr>
        <b/>
        <sz val="12"/>
        <rFont val="Comic Sans MS"/>
        <family val="4"/>
      </rPr>
      <t>MAX</t>
    </r>
    <r>
      <rPr>
        <sz val="12"/>
        <rFont val="Comic Sans MS"/>
        <family val="4"/>
      </rPr>
      <t xml:space="preserve"> (Zeile 26).</t>
    </r>
  </si>
  <si>
    <t>Ermitteln Sie in den Zeilen 29 bis 32 für jede Base den prozentualen Anteil mit Hilfe einer Formel.</t>
  </si>
  <si>
    <r>
      <t xml:space="preserve">Bestimmen Sie den höchsten %-Wert mit der Funktion </t>
    </r>
    <r>
      <rPr>
        <b/>
        <sz val="12"/>
        <rFont val="Comic Sans MS"/>
        <family val="4"/>
      </rPr>
      <t>MAX</t>
    </r>
    <r>
      <rPr>
        <sz val="12"/>
        <rFont val="Comic Sans MS"/>
        <family val="4"/>
      </rPr>
      <t xml:space="preserve"> (Zeile 26).</t>
    </r>
  </si>
  <si>
    <t>In Zeile 36 soll nun die häufigste Base für jede Position bestimmt werden.</t>
  </si>
  <si>
    <t xml:space="preserve">Verwenden Sie dazu in Zelle D36 einen verschachtelten WENN-Befehl. </t>
  </si>
  <si>
    <t xml:space="preserve">Diese WENN-Funktion soll den Wert der Zelle D26 nacheinander mit dem Wert der Zellen D21 bis D24 vergleichen. </t>
  </si>
  <si>
    <t>Bei einer Prüfung, die WAHR ausfällt soll die entsprechende Base aus den Zellen C21 bis C24 in die Zelle D36 geschrieben werden.</t>
  </si>
  <si>
    <t>Die Zeile 36 bildet eigentlich schon die Konsensus-Sequenz.</t>
  </si>
  <si>
    <r>
      <t xml:space="preserve">Benutzen Sie erneut einen </t>
    </r>
    <r>
      <rPr>
        <b/>
        <sz val="12"/>
        <rFont val="Comic Sans MS"/>
        <family val="4"/>
      </rPr>
      <t>WENN</t>
    </r>
    <r>
      <rPr>
        <sz val="12"/>
        <rFont val="Comic Sans MS"/>
        <family val="4"/>
      </rPr>
      <t>-Befehl. Fällt die Prüfung positiv aus (WAHR), sollen diese Basen mit einem Großbuchstaben dargestellt werden.</t>
    </r>
  </si>
  <si>
    <r>
      <t xml:space="preserve">Die benötigten Großbuchstaben sollen mit der Funktion </t>
    </r>
    <r>
      <rPr>
        <b/>
        <sz val="12"/>
        <rFont val="Comic Sans MS"/>
        <family val="4"/>
      </rPr>
      <t xml:space="preserve">GROSS ermittelt und </t>
    </r>
    <r>
      <rPr>
        <sz val="12"/>
        <rFont val="Comic Sans MS"/>
        <family val="4"/>
      </rPr>
      <t>in der Zeile 37 unsichtbar hinterlegt werden (weiss einfärben).</t>
    </r>
  </si>
  <si>
    <r>
      <t xml:space="preserve">Der Pribnow-Konsensus ist ermittelt worden. Er soll die konservierte Sequenz </t>
    </r>
    <r>
      <rPr>
        <b/>
        <sz val="12"/>
        <rFont val="Comic Sans MS"/>
        <family val="4"/>
      </rPr>
      <t>TATAAT</t>
    </r>
    <r>
      <rPr>
        <sz val="12"/>
        <rFont val="Comic Sans MS"/>
        <family val="4"/>
      </rPr>
      <t xml:space="preserve"> aufweisen.</t>
    </r>
  </si>
  <si>
    <t xml:space="preserve">Darstellung des Pribnow-Konsensus mit Hilfe des Programms WEBLOGO </t>
  </si>
  <si>
    <t xml:space="preserve">AUFGABE: </t>
  </si>
  <si>
    <t xml:space="preserve">Vergleiche mit der Darstellung im Tabellenblatt "Pribnow Konsensus"! </t>
  </si>
  <si>
    <t>Der oben gezeigte Block aus 12 Sequenzen kann als Ganzes kopiert werden, um ihn in das Fenster des WEBLOGO-Websites zu kopieren. Siehe Tabellenblatt "WEBLOGO".</t>
  </si>
  <si>
    <t>gatttacgtcatcattgtgaattaatatcaaaataaagtgagtgaatatt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</si>
</sst>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1"/>
      <name val="Courier New"/>
      <family val="3"/>
    </font>
    <font>
      <sz val="8"/>
      <color indexed="81"/>
      <name val="Tahoma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2"/>
      <color indexed="10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20"/>
      <color indexed="81"/>
      <name val="Tahoma"/>
      <family val="2"/>
    </font>
    <font>
      <b/>
      <sz val="26"/>
      <color indexed="81"/>
      <name val="Tahoma"/>
      <family val="2"/>
    </font>
    <font>
      <sz val="12"/>
      <name val="Comic Sans MS"/>
      <family val="4"/>
    </font>
    <font>
      <b/>
      <sz val="12"/>
      <name val="Comic Sans MS"/>
      <family val="4"/>
    </font>
    <font>
      <i/>
      <sz val="12"/>
      <name val="Comic Sans MS"/>
      <family val="4"/>
    </font>
    <font>
      <sz val="12"/>
      <color indexed="10"/>
      <name val="Comic Sans MS"/>
      <family val="4"/>
    </font>
    <font>
      <b/>
      <sz val="12"/>
      <color indexed="10"/>
      <name val="Comic Sans MS"/>
      <family val="4"/>
    </font>
    <font>
      <sz val="10"/>
      <name val="Comic Sans MS"/>
      <family val="4"/>
    </font>
    <font>
      <sz val="10"/>
      <color theme="1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" fillId="2" borderId="1" xfId="0" applyFon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/>
    <xf numFmtId="0" fontId="1" fillId="2" borderId="2" xfId="0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2" borderId="0" xfId="0" applyFont="1" applyFill="1" applyBorder="1"/>
    <xf numFmtId="0" fontId="1" fillId="2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1" fontId="4" fillId="5" borderId="5" xfId="0" applyNumberFormat="1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2" xfId="0" applyFill="1" applyBorder="1"/>
    <xf numFmtId="0" fontId="0" fillId="2" borderId="10" xfId="0" applyFill="1" applyBorder="1"/>
    <xf numFmtId="0" fontId="0" fillId="2" borderId="2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2" fillId="2" borderId="12" xfId="0" applyFont="1" applyFill="1" applyBorder="1"/>
    <xf numFmtId="0" fontId="0" fillId="2" borderId="13" xfId="0" applyFill="1" applyBorder="1"/>
    <xf numFmtId="0" fontId="0" fillId="6" borderId="0" xfId="0" applyFill="1"/>
    <xf numFmtId="0" fontId="0" fillId="6" borderId="0" xfId="0" applyFill="1" applyBorder="1"/>
    <xf numFmtId="0" fontId="0" fillId="6" borderId="0" xfId="0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2" fillId="6" borderId="0" xfId="0" applyFont="1" applyFill="1"/>
    <xf numFmtId="0" fontId="0" fillId="6" borderId="0" xfId="0" applyNumberForma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6" borderId="2" xfId="0" applyFill="1" applyBorder="1"/>
    <xf numFmtId="0" fontId="0" fillId="6" borderId="10" xfId="0" applyFill="1" applyBorder="1"/>
    <xf numFmtId="0" fontId="9" fillId="6" borderId="0" xfId="0" applyFont="1" applyFill="1" applyBorder="1" applyAlignment="1">
      <alignment horizontal="center"/>
    </xf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2" borderId="0" xfId="0" applyFill="1" applyBorder="1" applyAlignment="1">
      <alignment horizontal="center"/>
    </xf>
    <xf numFmtId="0" fontId="8" fillId="2" borderId="14" xfId="1" applyFont="1" applyFill="1" applyBorder="1" applyAlignment="1" applyProtection="1">
      <alignment horizontal="center"/>
    </xf>
    <xf numFmtId="0" fontId="16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7" fillId="6" borderId="0" xfId="0" applyFont="1" applyFill="1" applyBorder="1" applyAlignment="1">
      <alignment horizontal="left"/>
    </xf>
    <xf numFmtId="0" fontId="15" fillId="6" borderId="0" xfId="0" applyFont="1" applyFill="1"/>
    <xf numFmtId="0" fontId="15" fillId="6" borderId="0" xfId="0" applyFont="1" applyFill="1" applyBorder="1" applyAlignment="1">
      <alignment horizontal="left"/>
    </xf>
    <xf numFmtId="0" fontId="26" fillId="2" borderId="2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0" fillId="2" borderId="1" xfId="0" applyFill="1" applyBorder="1"/>
    <xf numFmtId="9" fontId="15" fillId="6" borderId="0" xfId="0" applyNumberFormat="1" applyFont="1" applyFill="1" applyBorder="1" applyAlignment="1">
      <alignment horizontal="left"/>
    </xf>
    <xf numFmtId="0" fontId="13" fillId="6" borderId="0" xfId="0" applyFont="1" applyFill="1" applyBorder="1"/>
    <xf numFmtId="0" fontId="8" fillId="0" borderId="0" xfId="1" applyAlignment="1" applyProtection="1"/>
    <xf numFmtId="0" fontId="0" fillId="7" borderId="0" xfId="0" applyFill="1"/>
    <xf numFmtId="0" fontId="0" fillId="7" borderId="0" xfId="0" applyFill="1" applyBorder="1"/>
    <xf numFmtId="0" fontId="15" fillId="2" borderId="0" xfId="0" applyFont="1" applyFill="1"/>
    <xf numFmtId="0" fontId="2" fillId="2" borderId="0" xfId="0" applyFont="1" applyFill="1"/>
    <xf numFmtId="0" fontId="2" fillId="0" borderId="0" xfId="0" applyFont="1"/>
    <xf numFmtId="0" fontId="13" fillId="2" borderId="0" xfId="0" applyFont="1" applyFill="1"/>
    <xf numFmtId="0" fontId="20" fillId="2" borderId="0" xfId="0" applyFont="1" applyFill="1"/>
    <xf numFmtId="0" fontId="11" fillId="2" borderId="0" xfId="0" applyFont="1" applyFill="1"/>
    <xf numFmtId="0" fontId="20" fillId="0" borderId="0" xfId="0" applyFont="1"/>
    <xf numFmtId="0" fontId="24" fillId="2" borderId="0" xfId="0" applyFont="1" applyFill="1"/>
    <xf numFmtId="0" fontId="25" fillId="2" borderId="0" xfId="0" applyFont="1" applyFill="1"/>
    <xf numFmtId="0" fontId="14" fillId="2" borderId="0" xfId="0" applyFont="1" applyFill="1"/>
    <xf numFmtId="0" fontId="25" fillId="0" borderId="0" xfId="0" applyFont="1"/>
    <xf numFmtId="0" fontId="0" fillId="7" borderId="0" xfId="0" applyFill="1" applyBorder="1" applyAlignment="1">
      <alignment horizontal="center"/>
    </xf>
    <xf numFmtId="0" fontId="0" fillId="7" borderId="0" xfId="0" applyFill="1" applyBorder="1" applyAlignment="1"/>
    <xf numFmtId="0" fontId="12" fillId="0" borderId="0" xfId="0" applyFont="1"/>
    <xf numFmtId="0" fontId="27" fillId="2" borderId="0" xfId="0" applyFont="1" applyFill="1" applyBorder="1"/>
    <xf numFmtId="0" fontId="27" fillId="2" borderId="10" xfId="0" applyFont="1" applyFill="1" applyBorder="1"/>
    <xf numFmtId="0" fontId="27" fillId="6" borderId="0" xfId="0" applyFont="1" applyFill="1" applyBorder="1"/>
    <xf numFmtId="0" fontId="13" fillId="6" borderId="0" xfId="0" applyFont="1" applyFill="1" applyBorder="1" applyAlignment="1">
      <alignment horizontal="center" vertical="center" textRotation="90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8" borderId="16" xfId="0" applyFont="1" applyFill="1" applyBorder="1" applyAlignment="1">
      <alignment horizontal="center"/>
    </xf>
    <xf numFmtId="0" fontId="11" fillId="6" borderId="0" xfId="0" applyFont="1" applyFill="1" applyAlignment="1">
      <alignment horizontal="left" vertical="top" wrapText="1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4" xfId="0" applyFont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53</xdr:row>
      <xdr:rowOff>0</xdr:rowOff>
    </xdr:from>
    <xdr:to>
      <xdr:col>5</xdr:col>
      <xdr:colOff>304800</xdr:colOff>
      <xdr:row>54</xdr:row>
      <xdr:rowOff>142875</xdr:rowOff>
    </xdr:to>
    <xdr:sp macro="" textlink="">
      <xdr:nvSpPr>
        <xdr:cNvPr id="1244" name="AutoShape 13" descr="logo">
          <a:extLst>
            <a:ext uri="{FF2B5EF4-FFF2-40B4-BE49-F238E27FC236}">
              <a16:creationId xmlns:a16="http://schemas.microsoft.com/office/drawing/2014/main" id="{17F68AB6-212E-4E74-8CD8-B06BE168E56E}"/>
            </a:ext>
          </a:extLst>
        </xdr:cNvPr>
        <xdr:cNvSpPr>
          <a:spLocks noChangeAspect="1" noChangeArrowheads="1"/>
        </xdr:cNvSpPr>
      </xdr:nvSpPr>
      <xdr:spPr bwMode="auto">
        <a:xfrm>
          <a:off x="4143375" y="92583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0</xdr:colOff>
      <xdr:row>85</xdr:row>
      <xdr:rowOff>0</xdr:rowOff>
    </xdr:from>
    <xdr:to>
      <xdr:col>25</xdr:col>
      <xdr:colOff>304800</xdr:colOff>
      <xdr:row>86</xdr:row>
      <xdr:rowOff>142875</xdr:rowOff>
    </xdr:to>
    <xdr:sp macro="" textlink="">
      <xdr:nvSpPr>
        <xdr:cNvPr id="1245" name="AutoShape 14" descr="logo">
          <a:extLst>
            <a:ext uri="{FF2B5EF4-FFF2-40B4-BE49-F238E27FC236}">
              <a16:creationId xmlns:a16="http://schemas.microsoft.com/office/drawing/2014/main" id="{AD6248A0-74FA-4E05-BCA4-60067745897D}"/>
            </a:ext>
          </a:extLst>
        </xdr:cNvPr>
        <xdr:cNvSpPr>
          <a:spLocks noChangeAspect="1" noChangeArrowheads="1"/>
        </xdr:cNvSpPr>
      </xdr:nvSpPr>
      <xdr:spPr bwMode="auto">
        <a:xfrm>
          <a:off x="18897600" y="144399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66</xdr:row>
      <xdr:rowOff>0</xdr:rowOff>
    </xdr:from>
    <xdr:to>
      <xdr:col>12</xdr:col>
      <xdr:colOff>304800</xdr:colOff>
      <xdr:row>67</xdr:row>
      <xdr:rowOff>142875</xdr:rowOff>
    </xdr:to>
    <xdr:sp macro="" textlink="">
      <xdr:nvSpPr>
        <xdr:cNvPr id="1246" name="AutoShape 15" descr="logo">
          <a:extLst>
            <a:ext uri="{FF2B5EF4-FFF2-40B4-BE49-F238E27FC236}">
              <a16:creationId xmlns:a16="http://schemas.microsoft.com/office/drawing/2014/main" id="{81FDCB65-E8FD-4445-B082-0AF4B53F8CC5}"/>
            </a:ext>
          </a:extLst>
        </xdr:cNvPr>
        <xdr:cNvSpPr>
          <a:spLocks noChangeAspect="1" noChangeArrowheads="1"/>
        </xdr:cNvSpPr>
      </xdr:nvSpPr>
      <xdr:spPr bwMode="auto">
        <a:xfrm>
          <a:off x="9477375" y="113633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198967</xdr:colOff>
      <xdr:row>2</xdr:row>
      <xdr:rowOff>24342</xdr:rowOff>
    </xdr:from>
    <xdr:to>
      <xdr:col>8</xdr:col>
      <xdr:colOff>360892</xdr:colOff>
      <xdr:row>48</xdr:row>
      <xdr:rowOff>52917</xdr:rowOff>
    </xdr:to>
    <xdr:pic>
      <xdr:nvPicPr>
        <xdr:cNvPr id="3294" name="Grafik 1">
          <a:extLst>
            <a:ext uri="{FF2B5EF4-FFF2-40B4-BE49-F238E27FC236}">
              <a16:creationId xmlns:a16="http://schemas.microsoft.com/office/drawing/2014/main" id="{859803B4-C62F-4DDD-8374-7A56D5E78D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967" y="341842"/>
          <a:ext cx="6257925" cy="733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742950</xdr:colOff>
      <xdr:row>22</xdr:row>
      <xdr:rowOff>114300</xdr:rowOff>
    </xdr:from>
    <xdr:to>
      <xdr:col>13</xdr:col>
      <xdr:colOff>257175</xdr:colOff>
      <xdr:row>31</xdr:row>
      <xdr:rowOff>57150</xdr:rowOff>
    </xdr:to>
    <xdr:pic>
      <xdr:nvPicPr>
        <xdr:cNvPr id="4134" name="Grafik 1">
          <a:extLst>
            <a:ext uri="{FF2B5EF4-FFF2-40B4-BE49-F238E27FC236}">
              <a16:creationId xmlns:a16="http://schemas.microsoft.com/office/drawing/2014/main" id="{E71723C4-E482-4E6A-B7F4-BFF86DD4E2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3714750"/>
          <a:ext cx="94202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19050</xdr:rowOff>
    </xdr:from>
    <xdr:to>
      <xdr:col>12</xdr:col>
      <xdr:colOff>733425</xdr:colOff>
      <xdr:row>20</xdr:row>
      <xdr:rowOff>104775</xdr:rowOff>
    </xdr:to>
    <xdr:pic>
      <xdr:nvPicPr>
        <xdr:cNvPr id="4135" name="Picture 17" descr="untitled2">
          <a:extLst>
            <a:ext uri="{FF2B5EF4-FFF2-40B4-BE49-F238E27FC236}">
              <a16:creationId xmlns:a16="http://schemas.microsoft.com/office/drawing/2014/main" id="{F827B2BC-5D67-43D8-A625-49B10C7D99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" y="704850"/>
          <a:ext cx="9096375" cy="2676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cbi.nlm.nih.gov/entrez/query.fcgi?cmd=Retrieve&amp;db=Nucleotide&amp;list_uids=00145916&amp;dopt=GenBank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://www.ncbi.nlm.nih.gov/entrez/query.fcgi?cmd=Retrieve&amp;db=Nucleotide&amp;list_uids=00041694&amp;dopt=GenBank" TargetMode="External"/><Relationship Id="rId7" Type="http://schemas.openxmlformats.org/officeDocument/2006/relationships/hyperlink" Target="http://www.ncbi.nlm.nih.gov/entrez/query.fcgi?cmd=Retrieve&amp;db=Nucleotide&amp;list_uids=00145668&amp;dopt=GenBank" TargetMode="External"/><Relationship Id="rId12" Type="http://schemas.openxmlformats.org/officeDocument/2006/relationships/hyperlink" Target="http://www.ncbi.nlm.nih.gov/entrez/query.fcgi?cmd=Retrieve&amp;db=Nucleotide&amp;list_uids=00043301&amp;dopt=GenBank" TargetMode="External"/><Relationship Id="rId2" Type="http://schemas.openxmlformats.org/officeDocument/2006/relationships/hyperlink" Target="http://www.ncbi.nlm.nih.gov/entrez/query.fcgi?cmd=Retrieve&amp;db=Nucleotide&amp;list_uids=00312552&amp;dopt=GenBank" TargetMode="External"/><Relationship Id="rId1" Type="http://schemas.openxmlformats.org/officeDocument/2006/relationships/hyperlink" Target="http://www.ncbi.nlm.nih.gov/entrez/query.fcgi?cmd=Retrieve&amp;db=Nucleotide&amp;list_uids=00042182&amp;dopt=GenBank" TargetMode="External"/><Relationship Id="rId6" Type="http://schemas.openxmlformats.org/officeDocument/2006/relationships/hyperlink" Target="http://www.ncbi.nlm.nih.gov/entrez/query.fcgi?cmd=Retrieve&amp;db=Nucleotide&amp;list_uids=00145645&amp;dopt=GenBank" TargetMode="External"/><Relationship Id="rId11" Type="http://schemas.openxmlformats.org/officeDocument/2006/relationships/hyperlink" Target="http://www.ncbi.nlm.nih.gov/entrez/query.fcgi?cmd=Retrieve&amp;db=Nucleotide&amp;list_uids=00041568&amp;dopt=GenBank" TargetMode="External"/><Relationship Id="rId5" Type="http://schemas.openxmlformats.org/officeDocument/2006/relationships/hyperlink" Target="http://www.ncbi.nlm.nih.gov/entrez/query.fcgi?cmd=Retrieve&amp;db=Nucleotide&amp;list_uids=00040958&amp;dopt=GenBank" TargetMode="External"/><Relationship Id="rId15" Type="http://schemas.openxmlformats.org/officeDocument/2006/relationships/comments" Target="../comments2.xml"/><Relationship Id="rId10" Type="http://schemas.openxmlformats.org/officeDocument/2006/relationships/hyperlink" Target="http://www.ncbi.nlm.nih.gov/entrez/query.fcgi?cmd=Retrieve&amp;db=Nucleotide&amp;list_uids=00784979&amp;dopt=GenBank" TargetMode="External"/><Relationship Id="rId4" Type="http://schemas.openxmlformats.org/officeDocument/2006/relationships/hyperlink" Target="http://www.ncbi.nlm.nih.gov/entrez/query.fcgi?cmd=Retrieve&amp;db=Nucleotide&amp;list_uids=56384585&amp;dopt=GenBank" TargetMode="External"/><Relationship Id="rId9" Type="http://schemas.openxmlformats.org/officeDocument/2006/relationships/hyperlink" Target="http://www.ncbi.nlm.nih.gov/entrez/query.fcgi?cmd=Retrieve&amp;db=Nucleotide&amp;list_uids=00145252&amp;dopt=GenBank" TargetMode="External"/><Relationship Id="rId14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eblogo.berkeley.edu/logo.cg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view="pageBreakPreview" zoomScale="60" zoomScaleNormal="85" workbookViewId="0">
      <selection activeCell="E29" sqref="E29"/>
    </sheetView>
  </sheetViews>
  <sheetFormatPr baseColWidth="10" defaultRowHeight="12.5" x14ac:dyDescent="0.25"/>
  <sheetData>
    <row r="1" spans="1:17" x14ac:dyDescent="0.25">
      <c r="A1" s="17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17" ht="18" x14ac:dyDescent="0.4">
      <c r="A2" s="20"/>
      <c r="C2" s="5"/>
      <c r="D2" s="60" t="s">
        <v>58</v>
      </c>
      <c r="E2" s="61"/>
      <c r="F2" s="61"/>
      <c r="G2" s="61"/>
      <c r="H2" s="61"/>
      <c r="I2" s="61"/>
      <c r="J2" s="5"/>
      <c r="K2" s="5"/>
      <c r="L2" s="5"/>
      <c r="M2" s="5"/>
      <c r="N2" s="5"/>
      <c r="O2" s="5"/>
      <c r="P2" s="5"/>
      <c r="Q2" s="21"/>
    </row>
    <row r="3" spans="1:17" ht="18" x14ac:dyDescent="0.4">
      <c r="A3" s="20"/>
      <c r="B3" s="5"/>
      <c r="C3" s="5"/>
      <c r="D3" s="61"/>
      <c r="E3" s="60"/>
      <c r="F3" s="62"/>
      <c r="G3" s="61"/>
      <c r="H3" s="61"/>
      <c r="I3" s="61"/>
      <c r="J3" s="5"/>
      <c r="K3" s="5"/>
      <c r="L3" s="5"/>
      <c r="M3" s="5"/>
      <c r="N3" s="5"/>
      <c r="O3" s="5"/>
      <c r="P3" s="5"/>
      <c r="Q3" s="21"/>
    </row>
    <row r="4" spans="1:17" ht="15.5" x14ac:dyDescent="0.35">
      <c r="A4" s="20"/>
      <c r="B4" s="5"/>
      <c r="C4" s="5"/>
      <c r="E4" s="61"/>
      <c r="F4" s="61"/>
      <c r="G4" s="61"/>
      <c r="H4" s="61"/>
      <c r="I4" s="61"/>
      <c r="J4" s="5"/>
      <c r="K4" s="5"/>
      <c r="L4" s="5"/>
      <c r="M4" s="5"/>
      <c r="N4" s="5"/>
      <c r="O4" s="5"/>
      <c r="P4" s="5"/>
      <c r="Q4" s="21"/>
    </row>
    <row r="5" spans="1:17" ht="15.5" x14ac:dyDescent="0.35">
      <c r="A5" s="20"/>
      <c r="B5" s="5"/>
      <c r="C5" s="5"/>
      <c r="D5" s="63" t="s">
        <v>59</v>
      </c>
      <c r="E5" s="61"/>
      <c r="F5" s="61"/>
      <c r="G5" s="61"/>
      <c r="H5" s="61"/>
      <c r="I5" s="61"/>
      <c r="J5" s="5"/>
      <c r="K5" s="5"/>
      <c r="L5" s="5"/>
      <c r="M5" s="5"/>
      <c r="N5" s="5"/>
      <c r="O5" s="5"/>
      <c r="P5" s="5"/>
      <c r="Q5" s="21"/>
    </row>
    <row r="6" spans="1:17" ht="15.5" x14ac:dyDescent="0.35">
      <c r="A6" s="20"/>
      <c r="B6" s="5"/>
      <c r="C6" s="5"/>
      <c r="D6" s="5"/>
      <c r="E6" s="5"/>
      <c r="F6" s="5"/>
      <c r="G6" s="61"/>
      <c r="H6" s="61"/>
      <c r="I6" s="61"/>
      <c r="J6" s="5"/>
      <c r="K6" s="5"/>
      <c r="L6" s="5"/>
      <c r="M6" s="5"/>
      <c r="N6" s="5"/>
      <c r="O6" s="5"/>
      <c r="P6" s="5"/>
      <c r="Q6" s="21"/>
    </row>
    <row r="7" spans="1:17" x14ac:dyDescent="0.25">
      <c r="A7" s="20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21"/>
    </row>
    <row r="8" spans="1:17" ht="19.5" x14ac:dyDescent="0.6">
      <c r="A8" s="20"/>
      <c r="B8" s="5"/>
      <c r="C8" s="5"/>
      <c r="D8" s="64" t="s">
        <v>60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21"/>
    </row>
    <row r="9" spans="1:17" ht="19" x14ac:dyDescent="0.55000000000000004">
      <c r="A9" s="20"/>
      <c r="B9" s="5"/>
      <c r="C9" s="5"/>
      <c r="D9" s="64" t="s">
        <v>61</v>
      </c>
      <c r="E9" s="61"/>
      <c r="F9" s="61"/>
      <c r="G9" s="61"/>
      <c r="H9" s="61"/>
      <c r="I9" s="61"/>
      <c r="J9" s="61"/>
      <c r="K9" s="61"/>
      <c r="L9" s="61"/>
      <c r="M9" s="61"/>
      <c r="N9" s="65"/>
      <c r="O9" s="65"/>
      <c r="P9" s="65"/>
      <c r="Q9" s="21"/>
    </row>
    <row r="10" spans="1:17" ht="18" x14ac:dyDescent="0.5">
      <c r="A10" s="20"/>
      <c r="B10" s="5"/>
      <c r="C10" s="5"/>
      <c r="D10" s="66" t="s">
        <v>62</v>
      </c>
      <c r="E10" s="62"/>
      <c r="F10" s="61"/>
      <c r="G10" s="61"/>
      <c r="H10" s="61"/>
      <c r="I10" s="61"/>
      <c r="J10" s="61"/>
      <c r="K10" s="61"/>
      <c r="L10" s="61"/>
      <c r="M10" s="61"/>
      <c r="N10" s="65"/>
      <c r="O10" s="65"/>
      <c r="P10" s="65"/>
      <c r="Q10" s="21"/>
    </row>
    <row r="11" spans="1:17" ht="18" x14ac:dyDescent="0.5">
      <c r="A11" s="20"/>
      <c r="B11" s="5"/>
      <c r="C11" s="5"/>
      <c r="D11" s="64"/>
      <c r="E11" s="61"/>
      <c r="F11" s="61"/>
      <c r="G11" s="61"/>
      <c r="H11" s="61"/>
      <c r="I11" s="61"/>
      <c r="J11" s="61"/>
      <c r="K11" s="61"/>
      <c r="L11" s="61"/>
      <c r="M11" s="61"/>
      <c r="N11" s="65"/>
      <c r="O11" s="65"/>
      <c r="P11" s="65"/>
      <c r="Q11" s="21"/>
    </row>
    <row r="12" spans="1:17" ht="15.5" x14ac:dyDescent="0.35">
      <c r="A12" s="20"/>
      <c r="B12" s="5"/>
      <c r="C12" s="5"/>
      <c r="E12" s="61"/>
      <c r="F12" s="61"/>
      <c r="G12" s="61"/>
      <c r="H12" s="61"/>
      <c r="I12" s="61"/>
      <c r="J12" s="61"/>
      <c r="K12" s="61"/>
      <c r="L12" s="61"/>
      <c r="M12" s="61"/>
      <c r="N12" s="65"/>
      <c r="O12" s="65"/>
      <c r="P12" s="65"/>
      <c r="Q12" s="21"/>
    </row>
    <row r="13" spans="1:17" ht="19.5" x14ac:dyDescent="0.6">
      <c r="A13" s="20"/>
      <c r="B13" s="5"/>
      <c r="C13" s="5"/>
      <c r="D13" s="67" t="s">
        <v>39</v>
      </c>
      <c r="E13" s="61"/>
      <c r="F13" s="61"/>
      <c r="G13" s="61"/>
      <c r="H13" s="61"/>
      <c r="I13" s="61"/>
      <c r="J13" s="61"/>
      <c r="K13" s="61"/>
      <c r="L13" s="61"/>
      <c r="M13" s="61"/>
      <c r="N13" s="65"/>
      <c r="O13" s="65"/>
      <c r="P13" s="65"/>
      <c r="Q13" s="21"/>
    </row>
    <row r="14" spans="1:17" ht="18" x14ac:dyDescent="0.5">
      <c r="A14" s="20"/>
      <c r="B14" s="5"/>
      <c r="C14" s="5"/>
      <c r="D14" s="64"/>
      <c r="E14" s="61"/>
      <c r="F14" s="61"/>
      <c r="G14" s="61"/>
      <c r="H14" s="61"/>
      <c r="I14" s="61"/>
      <c r="J14" s="61"/>
      <c r="K14" s="61"/>
      <c r="L14" s="61"/>
      <c r="M14" s="61"/>
      <c r="N14" s="65"/>
      <c r="O14" s="65"/>
      <c r="P14" s="65"/>
      <c r="Q14" s="21"/>
    </row>
    <row r="15" spans="1:17" ht="16.5" x14ac:dyDescent="0.45">
      <c r="A15" s="20"/>
      <c r="B15" s="5"/>
      <c r="C15" s="5"/>
      <c r="D15" s="68"/>
      <c r="E15" s="69"/>
      <c r="F15" s="69"/>
      <c r="G15" s="61"/>
      <c r="H15" s="61"/>
      <c r="I15" s="61"/>
      <c r="J15" s="61"/>
      <c r="K15" s="61"/>
      <c r="L15" s="61"/>
      <c r="M15" s="61"/>
      <c r="N15" s="65"/>
      <c r="O15" s="65"/>
      <c r="P15" s="65"/>
      <c r="Q15" s="21"/>
    </row>
    <row r="16" spans="1:17" ht="18" x14ac:dyDescent="0.5">
      <c r="A16" s="20"/>
      <c r="B16" s="5"/>
      <c r="C16" s="5"/>
      <c r="D16" s="64" t="s">
        <v>63</v>
      </c>
      <c r="E16" s="61"/>
      <c r="F16" s="61"/>
      <c r="G16" s="61"/>
      <c r="H16" s="61"/>
      <c r="I16" s="61"/>
      <c r="J16" s="61"/>
      <c r="K16" s="61"/>
      <c r="L16" s="61"/>
      <c r="M16" s="61"/>
      <c r="N16" s="65"/>
      <c r="O16" s="65"/>
      <c r="P16" s="65"/>
      <c r="Q16" s="21"/>
    </row>
    <row r="17" spans="1:17" ht="18" x14ac:dyDescent="0.5">
      <c r="A17" s="20"/>
      <c r="B17" s="5"/>
      <c r="C17" s="5"/>
      <c r="D17" s="64" t="s">
        <v>64</v>
      </c>
      <c r="E17" s="61"/>
      <c r="F17" s="61"/>
      <c r="G17" s="61"/>
      <c r="H17" s="61"/>
      <c r="I17" s="61"/>
      <c r="J17" s="61"/>
      <c r="K17" s="61"/>
      <c r="L17" s="61"/>
      <c r="M17" s="61"/>
      <c r="N17" s="65"/>
      <c r="O17" s="65"/>
      <c r="P17" s="65"/>
      <c r="Q17" s="21"/>
    </row>
    <row r="18" spans="1:17" ht="16.5" x14ac:dyDescent="0.45">
      <c r="A18" s="20"/>
      <c r="B18" s="5"/>
      <c r="C18" s="5"/>
      <c r="D18" s="70"/>
      <c r="E18" s="61"/>
      <c r="F18" s="61"/>
      <c r="G18" s="61"/>
      <c r="H18" s="61"/>
      <c r="I18" s="61"/>
      <c r="J18" s="61"/>
      <c r="K18" s="61"/>
      <c r="L18" s="61"/>
      <c r="M18" s="61"/>
      <c r="N18" s="65"/>
      <c r="O18" s="65"/>
      <c r="P18" s="65"/>
      <c r="Q18" s="21"/>
    </row>
    <row r="19" spans="1:17" ht="19.5" x14ac:dyDescent="0.6">
      <c r="A19" s="20"/>
      <c r="B19" s="5"/>
      <c r="C19" s="5"/>
      <c r="D19" s="64" t="s">
        <v>65</v>
      </c>
      <c r="E19" s="61"/>
      <c r="F19" s="61"/>
      <c r="G19" s="61"/>
      <c r="H19" s="61"/>
      <c r="I19" s="61"/>
      <c r="J19" s="61"/>
      <c r="K19" s="61"/>
      <c r="L19" s="61"/>
      <c r="M19" s="61"/>
      <c r="N19" s="65"/>
      <c r="O19" s="65"/>
      <c r="P19" s="65"/>
      <c r="Q19" s="21"/>
    </row>
    <row r="20" spans="1:17" ht="18" x14ac:dyDescent="0.5">
      <c r="A20" s="20"/>
      <c r="B20" s="5"/>
      <c r="C20" s="5"/>
      <c r="D20" s="64" t="s">
        <v>66</v>
      </c>
      <c r="E20" s="61"/>
      <c r="F20" s="61"/>
      <c r="G20" s="61"/>
      <c r="H20" s="61"/>
      <c r="I20" s="61"/>
      <c r="J20" s="61"/>
      <c r="K20" s="61"/>
      <c r="L20" s="61"/>
      <c r="M20" s="61"/>
      <c r="N20" s="65"/>
      <c r="O20" s="65"/>
      <c r="P20" s="65"/>
      <c r="Q20" s="21"/>
    </row>
    <row r="21" spans="1:17" ht="18" x14ac:dyDescent="0.5">
      <c r="A21" s="20"/>
      <c r="B21" s="5"/>
      <c r="C21" s="5"/>
      <c r="D21" s="64" t="s">
        <v>67</v>
      </c>
      <c r="E21" s="61"/>
      <c r="F21" s="61"/>
      <c r="G21" s="61"/>
      <c r="H21" s="61"/>
      <c r="I21" s="61"/>
      <c r="J21" s="61"/>
      <c r="K21" s="61"/>
      <c r="L21" s="61"/>
      <c r="M21" s="61"/>
      <c r="N21" s="65"/>
      <c r="O21" s="65"/>
      <c r="P21" s="65"/>
      <c r="Q21" s="21"/>
    </row>
    <row r="22" spans="1:17" ht="18" x14ac:dyDescent="0.5">
      <c r="A22" s="20"/>
      <c r="B22" s="5"/>
      <c r="C22" s="5"/>
      <c r="D22" s="64" t="s">
        <v>68</v>
      </c>
      <c r="E22" s="61"/>
      <c r="F22" s="61"/>
      <c r="G22" s="61"/>
      <c r="H22" s="61"/>
      <c r="I22" s="61"/>
      <c r="J22" s="61"/>
      <c r="K22" s="61"/>
      <c r="L22" s="61"/>
      <c r="M22" s="61"/>
      <c r="N22" s="65"/>
      <c r="O22" s="65"/>
      <c r="P22" s="65"/>
      <c r="Q22" s="21"/>
    </row>
    <row r="23" spans="1:17" ht="16.5" x14ac:dyDescent="0.45">
      <c r="A23" s="20"/>
      <c r="B23" s="5"/>
      <c r="C23" s="5"/>
      <c r="D23" s="70"/>
      <c r="E23" s="61"/>
      <c r="F23" s="61"/>
      <c r="G23" s="61"/>
      <c r="H23" s="61"/>
      <c r="I23" s="61"/>
      <c r="J23" s="61"/>
      <c r="K23" s="61"/>
      <c r="L23" s="61"/>
      <c r="M23" s="61"/>
      <c r="N23" s="65"/>
      <c r="O23" s="65"/>
      <c r="P23" s="65"/>
      <c r="Q23" s="21"/>
    </row>
    <row r="24" spans="1:17" ht="18" x14ac:dyDescent="0.5">
      <c r="A24" s="20"/>
      <c r="B24" s="5"/>
      <c r="C24" s="5"/>
      <c r="D24" s="64" t="s">
        <v>69</v>
      </c>
      <c r="E24" s="61"/>
      <c r="F24" s="61"/>
      <c r="G24" s="61"/>
      <c r="H24" s="61"/>
      <c r="I24" s="61"/>
      <c r="J24" s="61"/>
      <c r="K24" s="61"/>
      <c r="L24" s="61"/>
      <c r="M24" s="61"/>
      <c r="N24" s="65"/>
      <c r="O24" s="65"/>
      <c r="P24" s="65"/>
      <c r="Q24" s="21"/>
    </row>
    <row r="25" spans="1:17" ht="18" x14ac:dyDescent="0.5">
      <c r="A25" s="20"/>
      <c r="B25" s="5"/>
      <c r="C25" s="5"/>
      <c r="D25" s="64"/>
      <c r="E25" s="61"/>
      <c r="F25" s="61"/>
      <c r="G25" s="61"/>
      <c r="H25" s="61"/>
      <c r="I25" s="61"/>
      <c r="J25" s="61"/>
      <c r="K25" s="61"/>
      <c r="L25" s="61"/>
      <c r="M25" s="61"/>
      <c r="N25" s="65"/>
      <c r="O25" s="65"/>
      <c r="P25" s="65"/>
      <c r="Q25" s="21"/>
    </row>
    <row r="26" spans="1:17" ht="19.5" x14ac:dyDescent="0.6">
      <c r="A26" s="20"/>
      <c r="B26" s="5"/>
      <c r="C26" s="5"/>
      <c r="D26" s="64" t="s">
        <v>70</v>
      </c>
      <c r="E26" s="61"/>
      <c r="F26" s="61"/>
      <c r="G26" s="61"/>
      <c r="H26" s="61"/>
      <c r="I26" s="61"/>
      <c r="J26" s="61"/>
      <c r="K26" s="61"/>
      <c r="L26" s="61"/>
      <c r="M26" s="61"/>
      <c r="N26" s="65"/>
      <c r="O26" s="65"/>
      <c r="P26" s="65"/>
      <c r="Q26" s="21"/>
    </row>
    <row r="27" spans="1:17" ht="18" x14ac:dyDescent="0.5">
      <c r="A27" s="20"/>
      <c r="B27" s="5"/>
      <c r="C27" s="5"/>
      <c r="D27" s="64"/>
      <c r="E27" s="61"/>
      <c r="F27" s="61"/>
      <c r="G27" s="61"/>
      <c r="H27" s="61"/>
      <c r="I27" s="61"/>
      <c r="J27" s="61"/>
      <c r="K27" s="61"/>
      <c r="L27" s="61"/>
      <c r="M27" s="61"/>
      <c r="N27" s="65"/>
      <c r="O27" s="65"/>
      <c r="P27" s="65"/>
      <c r="Q27" s="21"/>
    </row>
    <row r="28" spans="1:17" ht="19.5" x14ac:dyDescent="0.6">
      <c r="A28" s="20"/>
      <c r="B28" s="5"/>
      <c r="C28" s="5"/>
      <c r="D28" s="64" t="s">
        <v>71</v>
      </c>
      <c r="E28" s="61"/>
      <c r="F28" s="61"/>
      <c r="G28" s="61"/>
      <c r="H28" s="61"/>
      <c r="I28" s="61"/>
      <c r="J28" s="61"/>
      <c r="K28" s="61"/>
      <c r="L28" s="61"/>
      <c r="M28" s="61"/>
      <c r="N28" s="65"/>
      <c r="O28" s="65"/>
      <c r="P28" s="65"/>
      <c r="Q28" s="21"/>
    </row>
    <row r="29" spans="1:17" ht="18" x14ac:dyDescent="0.5">
      <c r="A29" s="20"/>
      <c r="B29" s="5"/>
      <c r="C29" s="5"/>
      <c r="D29" s="64"/>
      <c r="E29" s="61"/>
      <c r="F29" s="61"/>
      <c r="G29" s="61"/>
      <c r="H29" s="61"/>
      <c r="I29" s="61"/>
      <c r="J29" s="61"/>
      <c r="K29" s="61"/>
      <c r="L29" s="61"/>
      <c r="M29" s="61"/>
      <c r="N29" s="65"/>
      <c r="O29" s="65"/>
      <c r="P29" s="65"/>
      <c r="Q29" s="21"/>
    </row>
    <row r="30" spans="1:17" ht="18" x14ac:dyDescent="0.5">
      <c r="A30" s="20"/>
      <c r="B30" s="5"/>
      <c r="C30" s="5"/>
      <c r="D30" s="64" t="s">
        <v>72</v>
      </c>
      <c r="E30" s="61"/>
      <c r="F30" s="61"/>
      <c r="G30" s="61"/>
      <c r="H30" s="61"/>
      <c r="I30" s="61"/>
      <c r="J30" s="61"/>
      <c r="K30" s="61"/>
      <c r="L30" s="61"/>
      <c r="M30" s="61"/>
      <c r="N30" s="65"/>
      <c r="O30" s="65"/>
      <c r="P30" s="65"/>
      <c r="Q30" s="21"/>
    </row>
    <row r="31" spans="1:17" ht="16.5" x14ac:dyDescent="0.45">
      <c r="A31" s="20"/>
      <c r="B31" s="5"/>
      <c r="C31" s="5"/>
      <c r="D31" s="70"/>
      <c r="E31" s="61"/>
      <c r="F31" s="61"/>
      <c r="G31" s="61"/>
      <c r="H31" s="61"/>
      <c r="I31" s="61"/>
      <c r="J31" s="61"/>
      <c r="K31" s="61"/>
      <c r="L31" s="61"/>
      <c r="M31" s="61"/>
      <c r="N31" s="65"/>
      <c r="O31" s="65"/>
      <c r="P31" s="65"/>
      <c r="Q31" s="21"/>
    </row>
    <row r="32" spans="1:17" ht="19.5" x14ac:dyDescent="0.6">
      <c r="A32" s="20"/>
      <c r="B32" s="5"/>
      <c r="C32" s="5"/>
      <c r="D32" s="64" t="s">
        <v>73</v>
      </c>
      <c r="E32" s="61"/>
      <c r="F32" s="61"/>
      <c r="G32" s="61"/>
      <c r="H32" s="61"/>
      <c r="I32" s="61"/>
      <c r="J32" s="61"/>
      <c r="K32" s="61"/>
      <c r="L32" s="61"/>
      <c r="M32" s="61"/>
      <c r="N32" s="65"/>
      <c r="O32" s="65"/>
      <c r="P32" s="65"/>
      <c r="Q32" s="21"/>
    </row>
    <row r="33" spans="1:17" ht="16.5" x14ac:dyDescent="0.45">
      <c r="A33" s="20"/>
      <c r="B33" s="5"/>
      <c r="C33" s="5"/>
      <c r="D33" s="70"/>
      <c r="E33" s="61"/>
      <c r="F33" s="61"/>
      <c r="G33" s="61"/>
      <c r="H33" s="61"/>
      <c r="I33" s="61"/>
      <c r="J33" s="61"/>
      <c r="K33" s="61"/>
      <c r="L33" s="61"/>
      <c r="M33" s="61"/>
      <c r="N33" s="65"/>
      <c r="O33" s="65"/>
      <c r="P33" s="65"/>
      <c r="Q33" s="21"/>
    </row>
    <row r="34" spans="1:17" ht="18" x14ac:dyDescent="0.5">
      <c r="A34" s="20"/>
      <c r="B34" s="5"/>
      <c r="C34" s="5"/>
      <c r="D34" s="64" t="s">
        <v>74</v>
      </c>
      <c r="E34" s="61"/>
      <c r="F34" s="61"/>
      <c r="G34" s="61"/>
      <c r="H34" s="61"/>
      <c r="I34" s="61"/>
      <c r="J34" s="61"/>
      <c r="K34" s="61"/>
      <c r="L34" s="61"/>
      <c r="M34" s="61"/>
      <c r="N34" s="65"/>
      <c r="O34" s="65"/>
      <c r="P34" s="65"/>
      <c r="Q34" s="21"/>
    </row>
    <row r="35" spans="1:17" ht="18" x14ac:dyDescent="0.5">
      <c r="A35" s="20"/>
      <c r="B35" s="5"/>
      <c r="C35" s="5"/>
      <c r="D35" s="64" t="s">
        <v>75</v>
      </c>
      <c r="E35" s="61"/>
      <c r="F35" s="61"/>
      <c r="G35" s="61"/>
      <c r="H35" s="61"/>
      <c r="I35" s="61"/>
      <c r="J35" s="61"/>
      <c r="K35" s="61"/>
      <c r="L35" s="61"/>
      <c r="M35" s="61"/>
      <c r="N35" s="65"/>
      <c r="O35" s="65"/>
      <c r="P35" s="65"/>
      <c r="Q35" s="21"/>
    </row>
    <row r="36" spans="1:17" ht="18" x14ac:dyDescent="0.5">
      <c r="A36" s="20"/>
      <c r="B36" s="5"/>
      <c r="C36" s="5"/>
      <c r="D36" s="66" t="s">
        <v>76</v>
      </c>
      <c r="E36" s="61"/>
      <c r="F36" s="61"/>
      <c r="G36" s="61"/>
      <c r="H36" s="61"/>
      <c r="I36" s="61"/>
      <c r="J36" s="61"/>
      <c r="K36" s="61"/>
      <c r="L36" s="61"/>
      <c r="M36" s="61"/>
      <c r="N36" s="65"/>
      <c r="O36" s="65"/>
      <c r="P36" s="65"/>
      <c r="Q36" s="21"/>
    </row>
    <row r="37" spans="1:17" ht="18" x14ac:dyDescent="0.5">
      <c r="A37" s="20"/>
      <c r="B37" s="5"/>
      <c r="C37" s="5"/>
      <c r="D37" s="64" t="s">
        <v>77</v>
      </c>
      <c r="E37" s="61"/>
      <c r="F37" s="61"/>
      <c r="G37" s="61"/>
      <c r="H37" s="61"/>
      <c r="I37" s="61"/>
      <c r="J37" s="61"/>
      <c r="K37" s="61"/>
      <c r="L37" s="61"/>
      <c r="M37" s="61"/>
      <c r="N37" s="65"/>
      <c r="O37" s="65"/>
      <c r="P37" s="65"/>
      <c r="Q37" s="21"/>
    </row>
    <row r="38" spans="1:17" ht="18" x14ac:dyDescent="0.5">
      <c r="A38" s="20"/>
      <c r="B38" s="5"/>
      <c r="C38" s="5"/>
      <c r="D38" s="64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21"/>
    </row>
    <row r="39" spans="1:17" ht="18" x14ac:dyDescent="0.5">
      <c r="A39" s="20"/>
      <c r="B39" s="5"/>
      <c r="C39" s="5"/>
      <c r="D39" s="64" t="s">
        <v>78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1"/>
    </row>
    <row r="40" spans="1:17" ht="18" x14ac:dyDescent="0.5">
      <c r="A40" s="20"/>
      <c r="B40" s="5"/>
      <c r="C40" s="5"/>
      <c r="D40" s="66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1"/>
    </row>
    <row r="41" spans="1:17" ht="18" x14ac:dyDescent="0.5">
      <c r="A41" s="20"/>
      <c r="B41" s="5"/>
      <c r="C41" s="5"/>
      <c r="D41" s="64" t="s">
        <v>42</v>
      </c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1"/>
    </row>
    <row r="42" spans="1:17" ht="19.5" x14ac:dyDescent="0.6">
      <c r="A42" s="20"/>
      <c r="B42" s="5"/>
      <c r="C42" s="5"/>
      <c r="D42" s="64" t="s">
        <v>79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1"/>
    </row>
    <row r="43" spans="1:17" ht="18" x14ac:dyDescent="0.5">
      <c r="A43" s="20"/>
      <c r="B43" s="5"/>
      <c r="C43" s="5"/>
      <c r="D43" s="66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1"/>
    </row>
    <row r="44" spans="1:17" ht="19.5" x14ac:dyDescent="0.6">
      <c r="A44" s="20"/>
      <c r="B44" s="5"/>
      <c r="C44" s="5"/>
      <c r="D44" s="64" t="s">
        <v>80</v>
      </c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1"/>
    </row>
    <row r="45" spans="1:17" ht="18" x14ac:dyDescent="0.5">
      <c r="A45" s="20"/>
      <c r="B45" s="5"/>
      <c r="C45" s="5"/>
      <c r="D45" s="66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1"/>
    </row>
    <row r="46" spans="1:17" ht="19.5" x14ac:dyDescent="0.6">
      <c r="A46" s="20"/>
      <c r="B46" s="5"/>
      <c r="C46" s="5"/>
      <c r="D46" s="64" t="s">
        <v>81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1"/>
    </row>
    <row r="47" spans="1:17" ht="18" x14ac:dyDescent="0.5">
      <c r="A47" s="20"/>
      <c r="B47" s="5"/>
      <c r="C47" s="5"/>
      <c r="D47" s="66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1"/>
    </row>
    <row r="48" spans="1:17" ht="18" x14ac:dyDescent="0.5">
      <c r="A48" s="20"/>
      <c r="B48" s="5"/>
      <c r="C48" s="5"/>
      <c r="D48" s="64" t="s">
        <v>40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1"/>
    </row>
    <row r="49" spans="1:17" x14ac:dyDescent="0.25">
      <c r="A49" s="20"/>
      <c r="B49" s="5"/>
      <c r="C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1"/>
    </row>
    <row r="50" spans="1:17" x14ac:dyDescent="0.25">
      <c r="A50" s="20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1"/>
    </row>
    <row r="51" spans="1:17" x14ac:dyDescent="0.25">
      <c r="A51" s="20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1"/>
    </row>
    <row r="52" spans="1:17" x14ac:dyDescent="0.25">
      <c r="A52" s="20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1"/>
    </row>
    <row r="53" spans="1:17" x14ac:dyDescent="0.25">
      <c r="A53" s="20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1"/>
    </row>
    <row r="54" spans="1:17" x14ac:dyDescent="0.25">
      <c r="A54" s="20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1"/>
    </row>
    <row r="55" spans="1:17" x14ac:dyDescent="0.25">
      <c r="A55" s="20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1"/>
    </row>
    <row r="56" spans="1:17" x14ac:dyDescent="0.25">
      <c r="A56" s="20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1"/>
    </row>
    <row r="57" spans="1:17" x14ac:dyDescent="0.25">
      <c r="A57" s="20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1"/>
    </row>
    <row r="58" spans="1:17" x14ac:dyDescent="0.25">
      <c r="A58" s="20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1"/>
    </row>
    <row r="59" spans="1:17" x14ac:dyDescent="0.25">
      <c r="A59" s="20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1"/>
    </row>
    <row r="60" spans="1:17" x14ac:dyDescent="0.25">
      <c r="A60" s="24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7"/>
    </row>
  </sheetData>
  <pageMargins left="0.78740157499999996" right="0.78740157499999996" top="0.984251969" bottom="0.984251969" header="0.4921259845" footer="0.4921259845"/>
  <pageSetup paperSize="9" scale="46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AQ156"/>
  <sheetViews>
    <sheetView view="pageBreakPreview" topLeftCell="A9" zoomScale="60" zoomScaleNormal="96" workbookViewId="0">
      <selection activeCell="G42" sqref="G42"/>
    </sheetView>
  </sheetViews>
  <sheetFormatPr baseColWidth="10" defaultRowHeight="12.5" x14ac:dyDescent="0.25"/>
  <cols>
    <col min="1" max="1" width="1.7265625" customWidth="1"/>
    <col min="2" max="2" width="4.1796875" customWidth="1"/>
    <col min="3" max="3" width="33.26953125" bestFit="1" customWidth="1"/>
    <col min="4" max="4" width="11.54296875" bestFit="1" customWidth="1"/>
    <col min="16" max="16" width="4.1796875" customWidth="1"/>
  </cols>
  <sheetData>
    <row r="1" spans="1:43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</row>
    <row r="2" spans="1:43" ht="13" thickBot="1" x14ac:dyDescent="0.3">
      <c r="A2" s="28"/>
      <c r="B2" s="28"/>
      <c r="C2" s="17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9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</row>
    <row r="3" spans="1:43" ht="14.5" thickBot="1" x14ac:dyDescent="0.35">
      <c r="A3" s="28"/>
      <c r="B3" s="28"/>
      <c r="C3" s="20"/>
      <c r="D3" s="78" t="s">
        <v>55</v>
      </c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21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</row>
    <row r="4" spans="1:43" ht="13.5" thickBot="1" x14ac:dyDescent="0.35">
      <c r="A4" s="28"/>
      <c r="B4" s="28"/>
      <c r="C4" s="20"/>
      <c r="D4" s="84" t="s">
        <v>56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21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</row>
    <row r="5" spans="1:43" ht="13.5" thickBot="1" x14ac:dyDescent="0.35">
      <c r="A5" s="28"/>
      <c r="B5" s="28"/>
      <c r="C5" s="6" t="s">
        <v>4</v>
      </c>
      <c r="D5" s="11">
        <v>20</v>
      </c>
      <c r="E5" s="11">
        <f>D5+1</f>
        <v>21</v>
      </c>
      <c r="F5" s="11">
        <f t="shared" ref="F5:O5" si="0">E5+1</f>
        <v>22</v>
      </c>
      <c r="G5" s="11">
        <f t="shared" si="0"/>
        <v>23</v>
      </c>
      <c r="H5" s="11">
        <f t="shared" si="0"/>
        <v>24</v>
      </c>
      <c r="I5" s="11">
        <f t="shared" si="0"/>
        <v>25</v>
      </c>
      <c r="J5" s="11">
        <f t="shared" si="0"/>
        <v>26</v>
      </c>
      <c r="K5" s="11">
        <f t="shared" si="0"/>
        <v>27</v>
      </c>
      <c r="L5" s="11">
        <f t="shared" si="0"/>
        <v>28</v>
      </c>
      <c r="M5" s="11">
        <f t="shared" si="0"/>
        <v>29</v>
      </c>
      <c r="N5" s="11">
        <f t="shared" si="0"/>
        <v>30</v>
      </c>
      <c r="O5" s="11">
        <f t="shared" si="0"/>
        <v>31</v>
      </c>
      <c r="P5" s="21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</row>
    <row r="6" spans="1:43" ht="15.5" x14ac:dyDescent="0.35">
      <c r="A6" s="28"/>
      <c r="B6" s="28"/>
      <c r="C6" s="6" t="s">
        <v>0</v>
      </c>
      <c r="D6" s="4"/>
      <c r="E6" s="4"/>
      <c r="F6" s="4"/>
      <c r="G6" s="4"/>
      <c r="H6" s="4"/>
      <c r="I6" s="4"/>
      <c r="J6" s="4"/>
      <c r="K6" s="12"/>
      <c r="L6" s="12"/>
      <c r="M6" s="13"/>
      <c r="N6" s="13"/>
      <c r="O6" s="13"/>
      <c r="P6" s="21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43" ht="13" x14ac:dyDescent="0.3">
      <c r="A7" s="28"/>
      <c r="B7" s="28"/>
      <c r="C7" s="6">
        <v>1</v>
      </c>
      <c r="D7" s="9" t="str">
        <f>MID('12 Promotoren'!$F8,D$5,1)</f>
        <v>c</v>
      </c>
      <c r="E7" s="9" t="str">
        <f>MID('12 Promotoren'!$F8,E$5,1)</f>
        <v>t</v>
      </c>
      <c r="F7" s="9" t="str">
        <f>MID('12 Promotoren'!$F8,F$5,1)</f>
        <v>c</v>
      </c>
      <c r="G7" s="9" t="str">
        <f>MID('12 Promotoren'!$F8,G$5,1)</f>
        <v>t</v>
      </c>
      <c r="H7" s="9" t="str">
        <f>MID('12 Promotoren'!$F8,H$5,1)</f>
        <v>a</v>
      </c>
      <c r="I7" s="9" t="str">
        <f>MID('12 Promotoren'!$F8,I$5,1)</f>
        <v>t</v>
      </c>
      <c r="J7" s="9" t="str">
        <f>MID('12 Promotoren'!$F8,J$5,1)</f>
        <v>t</v>
      </c>
      <c r="K7" s="9" t="str">
        <f>MID('12 Promotoren'!$F8,K$5,1)</f>
        <v>a</v>
      </c>
      <c r="L7" s="9" t="str">
        <f>MID('12 Promotoren'!$F8,L$5,1)</f>
        <v>t</v>
      </c>
      <c r="M7" s="9" t="str">
        <f>MID('12 Promotoren'!$F8,M$5,1)</f>
        <v>t</v>
      </c>
      <c r="N7" s="9" t="str">
        <f>MID('12 Promotoren'!$F8,N$5,1)</f>
        <v>a</v>
      </c>
      <c r="O7" s="9" t="str">
        <f>MID('12 Promotoren'!$F8,O$5,1)</f>
        <v>c</v>
      </c>
      <c r="P7" s="54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</row>
    <row r="8" spans="1:43" ht="13" x14ac:dyDescent="0.3">
      <c r="A8" s="28"/>
      <c r="B8" s="28"/>
      <c r="C8" s="6">
        <v>2</v>
      </c>
      <c r="D8" s="9" t="str">
        <f>MID('12 Promotoren'!$F9,D$5,1)</f>
        <v>a</v>
      </c>
      <c r="E8" s="9" t="str">
        <f>MID('12 Promotoren'!$F9,E$5,1)</f>
        <v>a</v>
      </c>
      <c r="F8" s="9" t="str">
        <f>MID('12 Promotoren'!$F9,F$5,1)</f>
        <v>t</v>
      </c>
      <c r="G8" s="9" t="str">
        <f>MID('12 Promotoren'!$F9,G$5,1)</f>
        <v>t</v>
      </c>
      <c r="H8" s="9" t="str">
        <f>MID('12 Promotoren'!$F9,H$5,1)</f>
        <v>a</v>
      </c>
      <c r="I8" s="9" t="str">
        <f>MID('12 Promotoren'!$F9,I$5,1)</f>
        <v>a</v>
      </c>
      <c r="J8" s="9" t="str">
        <f>MID('12 Promotoren'!$F9,J$5,1)</f>
        <v>t</v>
      </c>
      <c r="K8" s="9" t="str">
        <f>MID('12 Promotoren'!$F9,K$5,1)</f>
        <v>a</v>
      </c>
      <c r="L8" s="9" t="str">
        <f>MID('12 Promotoren'!$F9,L$5,1)</f>
        <v>t</v>
      </c>
      <c r="M8" s="9" t="str">
        <f>MID('12 Promotoren'!$F9,M$5,1)</f>
        <v>c</v>
      </c>
      <c r="N8" s="9" t="str">
        <f>MID('12 Promotoren'!$F9,N$5,1)</f>
        <v>a</v>
      </c>
      <c r="O8" s="9" t="str">
        <f>MID('12 Promotoren'!$F9,O$5,1)</f>
        <v>a</v>
      </c>
      <c r="P8" s="54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ht="13" x14ac:dyDescent="0.3">
      <c r="A9" s="28"/>
      <c r="B9" s="28"/>
      <c r="C9" s="6">
        <v>3</v>
      </c>
      <c r="D9" s="9" t="str">
        <f>MID('12 Promotoren'!$F10,D$5,1)</f>
        <v>g</v>
      </c>
      <c r="E9" s="9" t="str">
        <f>MID('12 Promotoren'!$F10,E$5,1)</f>
        <v>g</v>
      </c>
      <c r="F9" s="9" t="str">
        <f>MID('12 Promotoren'!$F10,F$5,1)</f>
        <v>g</v>
      </c>
      <c r="G9" s="9" t="str">
        <f>MID('12 Promotoren'!$F10,G$5,1)</f>
        <v>c</v>
      </c>
      <c r="H9" s="9" t="str">
        <f>MID('12 Promotoren'!$F10,H$5,1)</f>
        <v>a</v>
      </c>
      <c r="I9" s="9" t="str">
        <f>MID('12 Promotoren'!$F10,I$5,1)</f>
        <v>t</v>
      </c>
      <c r="J9" s="9" t="str">
        <f>MID('12 Promotoren'!$F10,J$5,1)</f>
        <v>t</v>
      </c>
      <c r="K9" s="9" t="str">
        <f>MID('12 Promotoren'!$F10,K$5,1)</f>
        <v>a</v>
      </c>
      <c r="L9" s="9" t="str">
        <f>MID('12 Promotoren'!$F10,L$5,1)</f>
        <v>t</v>
      </c>
      <c r="M9" s="9" t="str">
        <f>MID('12 Promotoren'!$F10,M$5,1)</f>
        <v>c</v>
      </c>
      <c r="N9" s="9" t="str">
        <f>MID('12 Promotoren'!$F10,N$5,1)</f>
        <v>t</v>
      </c>
      <c r="O9" s="9" t="str">
        <f>MID('12 Promotoren'!$F10,O$5,1)</f>
        <v>t</v>
      </c>
      <c r="P9" s="54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3" x14ac:dyDescent="0.3">
      <c r="A10" s="28"/>
      <c r="B10" s="28"/>
      <c r="C10" s="6">
        <v>4</v>
      </c>
      <c r="D10" s="9" t="str">
        <f>MID('12 Promotoren'!$F11,D$5,1)</f>
        <v>a</v>
      </c>
      <c r="E10" s="9" t="str">
        <f>MID('12 Promotoren'!$F11,E$5,1)</f>
        <v>c</v>
      </c>
      <c r="F10" s="9" t="str">
        <f>MID('12 Promotoren'!$F11,F$5,1)</f>
        <v>g</v>
      </c>
      <c r="G10" s="9" t="str">
        <f>MID('12 Promotoren'!$F11,G$5,1)</f>
        <v>g</v>
      </c>
      <c r="H10" s="9" t="str">
        <f>MID('12 Promotoren'!$F11,H$5,1)</f>
        <v>t</v>
      </c>
      <c r="I10" s="9" t="str">
        <f>MID('12 Promotoren'!$F11,I$5,1)</f>
        <v>t</v>
      </c>
      <c r="J10" s="9" t="str">
        <f>MID('12 Promotoren'!$F11,J$5,1)</f>
        <v>a</v>
      </c>
      <c r="K10" s="9" t="str">
        <f>MID('12 Promotoren'!$F11,K$5,1)</f>
        <v>a</v>
      </c>
      <c r="L10" s="9" t="str">
        <f>MID('12 Promotoren'!$F11,L$5,1)</f>
        <v>t</v>
      </c>
      <c r="M10" s="9" t="str">
        <f>MID('12 Promotoren'!$F11,M$5,1)</f>
        <v>g</v>
      </c>
      <c r="N10" s="9" t="str">
        <f>MID('12 Promotoren'!$F11,N$5,1)</f>
        <v>t</v>
      </c>
      <c r="O10" s="9" t="str">
        <f>MID('12 Promotoren'!$F11,O$5,1)</f>
        <v>g</v>
      </c>
      <c r="P10" s="54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ht="13" x14ac:dyDescent="0.3">
      <c r="A11" s="28"/>
      <c r="B11" s="28"/>
      <c r="C11" s="6">
        <v>5</v>
      </c>
      <c r="D11" s="9" t="str">
        <f>MID('12 Promotoren'!$F12,D$5,1)</f>
        <v>a</v>
      </c>
      <c r="E11" s="9" t="str">
        <f>MID('12 Promotoren'!$F12,E$5,1)</f>
        <v>c</v>
      </c>
      <c r="F11" s="9" t="str">
        <f>MID('12 Promotoren'!$F12,F$5,1)</f>
        <v>a</v>
      </c>
      <c r="G11" s="9" t="str">
        <f>MID('12 Promotoren'!$F12,G$5,1)</f>
        <v>t</v>
      </c>
      <c r="H11" s="9" t="str">
        <f>MID('12 Promotoren'!$F12,H$5,1)</f>
        <v>a</v>
      </c>
      <c r="I11" s="9" t="str">
        <f>MID('12 Promotoren'!$F12,I$5,1)</f>
        <v>t</v>
      </c>
      <c r="J11" s="9" t="str">
        <f>MID('12 Promotoren'!$F12,J$5,1)</f>
        <v>a</v>
      </c>
      <c r="K11" s="9" t="str">
        <f>MID('12 Promotoren'!$F12,K$5,1)</f>
        <v>a</v>
      </c>
      <c r="L11" s="9" t="str">
        <f>MID('12 Promotoren'!$F12,L$5,1)</f>
        <v>a</v>
      </c>
      <c r="M11" s="9" t="str">
        <f>MID('12 Promotoren'!$F12,M$5,1)</f>
        <v>g</v>
      </c>
      <c r="N11" s="9" t="str">
        <f>MID('12 Promotoren'!$F12,N$5,1)</f>
        <v>t</v>
      </c>
      <c r="O11" s="9" t="str">
        <f>MID('12 Promotoren'!$F12,O$5,1)</f>
        <v>g</v>
      </c>
      <c r="P11" s="54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3" x14ac:dyDescent="0.3">
      <c r="A12" s="28"/>
      <c r="B12" s="28"/>
      <c r="C12" s="6">
        <v>6</v>
      </c>
      <c r="D12" s="9" t="str">
        <f>MID('12 Promotoren'!$F13,D$5,1)</f>
        <v>a</v>
      </c>
      <c r="E12" s="9" t="str">
        <f>MID('12 Promotoren'!$F13,E$5,1)</f>
        <v>t</v>
      </c>
      <c r="F12" s="9" t="str">
        <f>MID('12 Promotoren'!$F13,F$5,1)</f>
        <v>t</v>
      </c>
      <c r="G12" s="9" t="str">
        <f>MID('12 Promotoren'!$F13,G$5,1)</f>
        <v>t</v>
      </c>
      <c r="H12" s="9" t="str">
        <f>MID('12 Promotoren'!$F13,H$5,1)</f>
        <v>a</v>
      </c>
      <c r="I12" s="9" t="str">
        <f>MID('12 Promotoren'!$F13,I$5,1)</f>
        <v>t</v>
      </c>
      <c r="J12" s="9" t="str">
        <f>MID('12 Promotoren'!$F13,J$5,1)</f>
        <v>g</v>
      </c>
      <c r="K12" s="9" t="str">
        <f>MID('12 Promotoren'!$F13,K$5,1)</f>
        <v>a</v>
      </c>
      <c r="L12" s="9" t="str">
        <f>MID('12 Promotoren'!$F13,L$5,1)</f>
        <v>t</v>
      </c>
      <c r="M12" s="9" t="str">
        <f>MID('12 Promotoren'!$F13,M$5,1)</f>
        <v>g</v>
      </c>
      <c r="N12" s="9" t="str">
        <f>MID('12 Promotoren'!$F13,N$5,1)</f>
        <v>a</v>
      </c>
      <c r="O12" s="9" t="str">
        <f>MID('12 Promotoren'!$F13,O$5,1)</f>
        <v>g</v>
      </c>
      <c r="P12" s="54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1"/>
      <c r="AI12" s="1"/>
      <c r="AJ12" s="1"/>
      <c r="AK12" s="1"/>
      <c r="AL12" s="1"/>
      <c r="AM12" s="1"/>
      <c r="AN12" s="1"/>
      <c r="AO12" s="1"/>
      <c r="AP12" s="1"/>
      <c r="AQ12" s="1"/>
    </row>
    <row r="13" spans="1:43" ht="13" x14ac:dyDescent="0.3">
      <c r="A13" s="28"/>
      <c r="B13" s="28"/>
      <c r="C13" s="6">
        <v>7</v>
      </c>
      <c r="D13" s="9" t="str">
        <f>MID('12 Promotoren'!$F14,D$5,1)</f>
        <v>c</v>
      </c>
      <c r="E13" s="9" t="str">
        <f>MID('12 Promotoren'!$F14,E$5,1)</f>
        <v>c</v>
      </c>
      <c r="F13" s="9" t="str">
        <f>MID('12 Promotoren'!$F14,F$5,1)</f>
        <v>c</v>
      </c>
      <c r="G13" s="9" t="str">
        <f>MID('12 Promotoren'!$F14,G$5,1)</f>
        <v>t</v>
      </c>
      <c r="H13" s="9" t="str">
        <f>MID('12 Promotoren'!$F14,H$5,1)</f>
        <v>a</v>
      </c>
      <c r="I13" s="9" t="str">
        <f>MID('12 Promotoren'!$F14,I$5,1)</f>
        <v>t</v>
      </c>
      <c r="J13" s="9" t="str">
        <f>MID('12 Promotoren'!$F14,J$5,1)</f>
        <v>a</v>
      </c>
      <c r="K13" s="9" t="str">
        <f>MID('12 Promotoren'!$F14,K$5,1)</f>
        <v>g</v>
      </c>
      <c r="L13" s="9" t="str">
        <f>MID('12 Promotoren'!$F14,L$5,1)</f>
        <v>t</v>
      </c>
      <c r="M13" s="9" t="str">
        <f>MID('12 Promotoren'!$F14,M$5,1)</f>
        <v>c</v>
      </c>
      <c r="N13" s="9" t="str">
        <f>MID('12 Promotoren'!$F14,N$5,1)</f>
        <v>g</v>
      </c>
      <c r="O13" s="9" t="str">
        <f>MID('12 Promotoren'!$F14,O$5,1)</f>
        <v>a</v>
      </c>
      <c r="P13" s="54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ht="13" x14ac:dyDescent="0.3">
      <c r="A14" s="28"/>
      <c r="B14" s="28"/>
      <c r="C14" s="6">
        <v>8</v>
      </c>
      <c r="D14" s="9" t="str">
        <f>MID('12 Promotoren'!$F15,D$5,1)</f>
        <v>t</v>
      </c>
      <c r="E14" s="9" t="str">
        <f>MID('12 Promotoren'!$F15,E$5,1)</f>
        <v>a</v>
      </c>
      <c r="F14" s="9" t="str">
        <f>MID('12 Promotoren'!$F15,F$5,1)</f>
        <v>a</v>
      </c>
      <c r="G14" s="9" t="str">
        <f>MID('12 Promotoren'!$F15,G$5,1)</f>
        <v>t</v>
      </c>
      <c r="H14" s="9" t="str">
        <f>MID('12 Promotoren'!$F15,H$5,1)</f>
        <v>a</v>
      </c>
      <c r="I14" s="9" t="str">
        <f>MID('12 Promotoren'!$F15,I$5,1)</f>
        <v>t</v>
      </c>
      <c r="J14" s="9" t="str">
        <f>MID('12 Promotoren'!$F15,J$5,1)</f>
        <v>t</v>
      </c>
      <c r="K14" s="9" t="str">
        <f>MID('12 Promotoren'!$F15,K$5,1)</f>
        <v>a</v>
      </c>
      <c r="L14" s="9" t="str">
        <f>MID('12 Promotoren'!$F15,L$5,1)</f>
        <v>t</v>
      </c>
      <c r="M14" s="9" t="str">
        <f>MID('12 Promotoren'!$F15,M$5,1)</f>
        <v>c</v>
      </c>
      <c r="N14" s="9" t="str">
        <f>MID('12 Promotoren'!$F15,N$5,1)</f>
        <v>a</v>
      </c>
      <c r="O14" s="9" t="str">
        <f>MID('12 Promotoren'!$F15,O$5,1)</f>
        <v>a</v>
      </c>
      <c r="P14" s="54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ht="13" x14ac:dyDescent="0.3">
      <c r="A15" s="28"/>
      <c r="B15" s="28"/>
      <c r="C15" s="6">
        <v>9</v>
      </c>
      <c r="D15" s="9" t="str">
        <f>MID('12 Promotoren'!$F16,D$5,1)</f>
        <v>a</v>
      </c>
      <c r="E15" s="9" t="str">
        <f>MID('12 Promotoren'!$F16,E$5,1)</f>
        <v>c</v>
      </c>
      <c r="F15" s="9" t="str">
        <f>MID('12 Promotoren'!$F16,F$5,1)</f>
        <v>a</v>
      </c>
      <c r="G15" s="9" t="str">
        <f>MID('12 Promotoren'!$F16,G$5,1)</f>
        <v>t</v>
      </c>
      <c r="H15" s="9" t="str">
        <f>MID('12 Promotoren'!$F16,H$5,1)</f>
        <v>a</v>
      </c>
      <c r="I15" s="9" t="str">
        <f>MID('12 Promotoren'!$F16,I$5,1)</f>
        <v>c</v>
      </c>
      <c r="J15" s="9" t="str">
        <f>MID('12 Promotoren'!$F16,J$5,1)</f>
        <v>t</v>
      </c>
      <c r="K15" s="9" t="str">
        <f>MID('12 Promotoren'!$F16,K$5,1)</f>
        <v>a</v>
      </c>
      <c r="L15" s="9" t="str">
        <f>MID('12 Promotoren'!$F16,L$5,1)</f>
        <v>t</v>
      </c>
      <c r="M15" s="9" t="str">
        <f>MID('12 Promotoren'!$F16,M$5,1)</f>
        <v>c</v>
      </c>
      <c r="N15" s="9" t="str">
        <f>MID('12 Promotoren'!$F16,N$5,1)</f>
        <v>g</v>
      </c>
      <c r="O15" s="9" t="str">
        <f>MID('12 Promotoren'!$F16,O$5,1)</f>
        <v>g</v>
      </c>
      <c r="P15" s="54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3" x14ac:dyDescent="0.3">
      <c r="A16" s="28"/>
      <c r="B16" s="28"/>
      <c r="C16" s="6">
        <v>10</v>
      </c>
      <c r="D16" s="9" t="str">
        <f>MID('12 Promotoren'!$F17,D$5,1)</f>
        <v>c</v>
      </c>
      <c r="E16" s="9" t="str">
        <f>MID('12 Promotoren'!$F17,E$5,1)</f>
        <v>a</v>
      </c>
      <c r="F16" s="9" t="str">
        <f>MID('12 Promotoren'!$F17,F$5,1)</f>
        <v>t</v>
      </c>
      <c r="G16" s="9" t="str">
        <f>MID('12 Promotoren'!$F17,G$5,1)</f>
        <v>t</v>
      </c>
      <c r="H16" s="9" t="str">
        <f>MID('12 Promotoren'!$F17,H$5,1)</f>
        <v>t</v>
      </c>
      <c r="I16" s="9" t="str">
        <f>MID('12 Promotoren'!$F17,I$5,1)</f>
        <v>a</v>
      </c>
      <c r="J16" s="9" t="str">
        <f>MID('12 Promotoren'!$F17,J$5,1)</f>
        <v>a</v>
      </c>
      <c r="K16" s="9" t="str">
        <f>MID('12 Promotoren'!$F17,K$5,1)</f>
        <v>a</v>
      </c>
      <c r="L16" s="9" t="str">
        <f>MID('12 Promotoren'!$F17,L$5,1)</f>
        <v>t</v>
      </c>
      <c r="M16" s="9" t="str">
        <f>MID('12 Promotoren'!$F17,M$5,1)</f>
        <v>a</v>
      </c>
      <c r="N16" s="9" t="str">
        <f>MID('12 Promotoren'!$F17,N$5,1)</f>
        <v>c</v>
      </c>
      <c r="O16" s="9" t="str">
        <f>MID('12 Promotoren'!$F17,O$5,1)</f>
        <v>t</v>
      </c>
      <c r="P16" s="54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3" x14ac:dyDescent="0.3">
      <c r="A17" s="28"/>
      <c r="B17" s="28"/>
      <c r="C17" s="6">
        <v>11</v>
      </c>
      <c r="D17" s="9" t="str">
        <f>MID('12 Promotoren'!$F18,D$5,1)</f>
        <v>t</v>
      </c>
      <c r="E17" s="9" t="str">
        <f>MID('12 Promotoren'!$F18,E$5,1)</f>
        <v>c</v>
      </c>
      <c r="F17" s="9" t="str">
        <f>MID('12 Promotoren'!$F18,F$5,1)</f>
        <v>a</v>
      </c>
      <c r="G17" s="9" t="str">
        <f>MID('12 Promotoren'!$F18,G$5,1)</f>
        <v>t</v>
      </c>
      <c r="H17" s="9" t="str">
        <f>MID('12 Promotoren'!$F18,H$5,1)</f>
        <v>a</v>
      </c>
      <c r="I17" s="9" t="str">
        <f>MID('12 Promotoren'!$F18,I$5,1)</f>
        <v>t</v>
      </c>
      <c r="J17" s="9" t="str">
        <f>MID('12 Promotoren'!$F18,J$5,1)</f>
        <v>a</v>
      </c>
      <c r="K17" s="9" t="str">
        <f>MID('12 Promotoren'!$F18,K$5,1)</f>
        <v>t</v>
      </c>
      <c r="L17" s="9" t="str">
        <f>MID('12 Promotoren'!$F18,L$5,1)</f>
        <v>g</v>
      </c>
      <c r="M17" s="9" t="str">
        <f>MID('12 Promotoren'!$F18,M$5,1)</f>
        <v>t</v>
      </c>
      <c r="N17" s="9" t="str">
        <f>MID('12 Promotoren'!$F18,N$5,1)</f>
        <v>g</v>
      </c>
      <c r="O17" s="9" t="str">
        <f>MID('12 Promotoren'!$F18,O$5,1)</f>
        <v>a</v>
      </c>
      <c r="P17" s="54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3" x14ac:dyDescent="0.3">
      <c r="A18" s="28"/>
      <c r="B18" s="28"/>
      <c r="C18" s="6">
        <v>12</v>
      </c>
      <c r="D18" s="9" t="str">
        <f>MID('12 Promotoren'!$F19,D$5,1)</f>
        <v>t</v>
      </c>
      <c r="E18" s="9" t="str">
        <f>MID('12 Promotoren'!$F19,E$5,1)</f>
        <v>g</v>
      </c>
      <c r="F18" s="9" t="str">
        <f>MID('12 Promotoren'!$F19,F$5,1)</f>
        <v>g</v>
      </c>
      <c r="G18" s="9" t="str">
        <f>MID('12 Promotoren'!$F19,G$5,1)</f>
        <v>t</v>
      </c>
      <c r="H18" s="9" t="str">
        <f>MID('12 Promotoren'!$F19,H$5,1)</f>
        <v>a</v>
      </c>
      <c r="I18" s="9" t="str">
        <f>MID('12 Promotoren'!$F19,I$5,1)</f>
        <v>g</v>
      </c>
      <c r="J18" s="9" t="str">
        <f>MID('12 Promotoren'!$F19,J$5,1)</f>
        <v>a</v>
      </c>
      <c r="K18" s="9" t="str">
        <f>MID('12 Promotoren'!$F19,K$5,1)</f>
        <v>c</v>
      </c>
      <c r="L18" s="9" t="str">
        <f>MID('12 Promotoren'!$F19,L$5,1)</f>
        <v>t</v>
      </c>
      <c r="M18" s="9" t="str">
        <f>MID('12 Promotoren'!$F19,M$5,1)</f>
        <v>t</v>
      </c>
      <c r="N18" s="9" t="str">
        <f>MID('12 Promotoren'!$F19,N$5,1)</f>
        <v>c</v>
      </c>
      <c r="O18" s="9" t="str">
        <f>MID('12 Promotoren'!$F19,O$5,1)</f>
        <v>g</v>
      </c>
      <c r="P18" s="54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2.75" customHeight="1" thickBot="1" x14ac:dyDescent="0.4">
      <c r="A19" s="28"/>
      <c r="B19" s="28"/>
      <c r="C19" s="20"/>
      <c r="D19" s="4"/>
      <c r="E19" s="4"/>
      <c r="F19" s="4"/>
      <c r="G19" s="4"/>
      <c r="H19" s="4"/>
      <c r="I19" s="4"/>
      <c r="J19" s="4"/>
      <c r="K19" s="4"/>
      <c r="L19" s="4"/>
      <c r="M19" s="13"/>
      <c r="N19" s="13"/>
      <c r="O19" s="13"/>
      <c r="P19" s="21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3.5" thickBot="1" x14ac:dyDescent="0.35">
      <c r="A20" s="28"/>
      <c r="B20" s="28"/>
      <c r="C20" s="22"/>
      <c r="D20" s="81" t="s">
        <v>24</v>
      </c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3"/>
      <c r="P20" s="21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3" x14ac:dyDescent="0.3">
      <c r="A21" s="28"/>
      <c r="B21" s="28"/>
      <c r="C21" s="6" t="s">
        <v>22</v>
      </c>
      <c r="D21" s="3">
        <f>COUNTIF(D$7:D$18,$C21)</f>
        <v>5</v>
      </c>
      <c r="E21" s="3">
        <f t="shared" ref="E21:O24" si="1">COUNTIF(E$7:E$18,$C21)</f>
        <v>3</v>
      </c>
      <c r="F21" s="3">
        <f t="shared" si="1"/>
        <v>4</v>
      </c>
      <c r="G21" s="3">
        <f t="shared" si="1"/>
        <v>0</v>
      </c>
      <c r="H21" s="3">
        <f t="shared" si="1"/>
        <v>10</v>
      </c>
      <c r="I21" s="3">
        <f t="shared" si="1"/>
        <v>2</v>
      </c>
      <c r="J21" s="3">
        <f t="shared" si="1"/>
        <v>6</v>
      </c>
      <c r="K21" s="3">
        <f t="shared" si="1"/>
        <v>9</v>
      </c>
      <c r="L21" s="3">
        <f t="shared" si="1"/>
        <v>1</v>
      </c>
      <c r="M21" s="3">
        <f t="shared" si="1"/>
        <v>1</v>
      </c>
      <c r="N21" s="3">
        <f t="shared" si="1"/>
        <v>4</v>
      </c>
      <c r="O21" s="3">
        <f t="shared" si="1"/>
        <v>4</v>
      </c>
      <c r="P21" s="21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3" x14ac:dyDescent="0.3">
      <c r="A22" s="28"/>
      <c r="B22" s="28"/>
      <c r="C22" s="6" t="s">
        <v>2</v>
      </c>
      <c r="D22" s="3">
        <f>COUNTIF(D$7:D$18,$C22)</f>
        <v>3</v>
      </c>
      <c r="E22" s="3">
        <f t="shared" si="1"/>
        <v>5</v>
      </c>
      <c r="F22" s="3">
        <f t="shared" si="1"/>
        <v>2</v>
      </c>
      <c r="G22" s="3">
        <f t="shared" si="1"/>
        <v>1</v>
      </c>
      <c r="H22" s="3">
        <f t="shared" si="1"/>
        <v>0</v>
      </c>
      <c r="I22" s="3">
        <f t="shared" si="1"/>
        <v>1</v>
      </c>
      <c r="J22" s="3">
        <f t="shared" si="1"/>
        <v>0</v>
      </c>
      <c r="K22" s="3">
        <f t="shared" si="1"/>
        <v>1</v>
      </c>
      <c r="L22" s="3">
        <f t="shared" si="1"/>
        <v>0</v>
      </c>
      <c r="M22" s="3">
        <f t="shared" si="1"/>
        <v>5</v>
      </c>
      <c r="N22" s="3">
        <f t="shared" si="1"/>
        <v>2</v>
      </c>
      <c r="O22" s="3">
        <f t="shared" si="1"/>
        <v>1</v>
      </c>
      <c r="P22" s="21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2.75" customHeight="1" x14ac:dyDescent="0.3">
      <c r="A23" s="28"/>
      <c r="B23" s="28"/>
      <c r="C23" s="6" t="s">
        <v>3</v>
      </c>
      <c r="D23" s="3">
        <f>COUNTIF(D$7:D$18,$C23)</f>
        <v>1</v>
      </c>
      <c r="E23" s="3">
        <f t="shared" si="1"/>
        <v>2</v>
      </c>
      <c r="F23" s="3">
        <f t="shared" si="1"/>
        <v>3</v>
      </c>
      <c r="G23" s="3">
        <f t="shared" si="1"/>
        <v>1</v>
      </c>
      <c r="H23" s="3">
        <f t="shared" si="1"/>
        <v>0</v>
      </c>
      <c r="I23" s="3">
        <f t="shared" si="1"/>
        <v>1</v>
      </c>
      <c r="J23" s="3">
        <f t="shared" si="1"/>
        <v>1</v>
      </c>
      <c r="K23" s="3">
        <f t="shared" si="1"/>
        <v>1</v>
      </c>
      <c r="L23" s="3">
        <f t="shared" si="1"/>
        <v>1</v>
      </c>
      <c r="M23" s="3">
        <f t="shared" si="1"/>
        <v>3</v>
      </c>
      <c r="N23" s="3">
        <f t="shared" si="1"/>
        <v>3</v>
      </c>
      <c r="O23" s="3">
        <f t="shared" si="1"/>
        <v>5</v>
      </c>
      <c r="P23" s="21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3" x14ac:dyDescent="0.3">
      <c r="A24" s="28"/>
      <c r="B24" s="28"/>
      <c r="C24" s="6" t="s">
        <v>23</v>
      </c>
      <c r="D24" s="48">
        <f>COUNTIF(D$7:D$18,$C24)</f>
        <v>3</v>
      </c>
      <c r="E24" s="48">
        <f t="shared" si="1"/>
        <v>2</v>
      </c>
      <c r="F24" s="48">
        <f t="shared" si="1"/>
        <v>3</v>
      </c>
      <c r="G24" s="48">
        <f t="shared" si="1"/>
        <v>10</v>
      </c>
      <c r="H24" s="48">
        <f t="shared" si="1"/>
        <v>2</v>
      </c>
      <c r="I24" s="48">
        <f t="shared" si="1"/>
        <v>8</v>
      </c>
      <c r="J24" s="48">
        <f t="shared" si="1"/>
        <v>5</v>
      </c>
      <c r="K24" s="48">
        <f t="shared" si="1"/>
        <v>1</v>
      </c>
      <c r="L24" s="48">
        <f t="shared" si="1"/>
        <v>10</v>
      </c>
      <c r="M24" s="48">
        <f t="shared" si="1"/>
        <v>3</v>
      </c>
      <c r="N24" s="48">
        <f t="shared" si="1"/>
        <v>3</v>
      </c>
      <c r="O24" s="48">
        <f t="shared" si="1"/>
        <v>2</v>
      </c>
      <c r="P24" s="21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x14ac:dyDescent="0.25">
      <c r="A25" s="28"/>
      <c r="B25" s="28"/>
      <c r="C25" s="20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21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3" x14ac:dyDescent="0.3">
      <c r="A26" s="28"/>
      <c r="B26" s="28"/>
      <c r="C26" s="6" t="s">
        <v>41</v>
      </c>
      <c r="D26" s="15">
        <f>MAX(D21:D24)</f>
        <v>5</v>
      </c>
      <c r="E26" s="15">
        <f t="shared" ref="E26:O26" si="2">MAX(E21:E24)</f>
        <v>5</v>
      </c>
      <c r="F26" s="15">
        <f t="shared" si="2"/>
        <v>4</v>
      </c>
      <c r="G26" s="15">
        <f t="shared" si="2"/>
        <v>10</v>
      </c>
      <c r="H26" s="15">
        <f t="shared" si="2"/>
        <v>10</v>
      </c>
      <c r="I26" s="15">
        <f t="shared" si="2"/>
        <v>8</v>
      </c>
      <c r="J26" s="15">
        <f t="shared" si="2"/>
        <v>6</v>
      </c>
      <c r="K26" s="15">
        <f t="shared" si="2"/>
        <v>9</v>
      </c>
      <c r="L26" s="15">
        <f t="shared" si="2"/>
        <v>10</v>
      </c>
      <c r="M26" s="15">
        <f t="shared" si="2"/>
        <v>5</v>
      </c>
      <c r="N26" s="15">
        <f t="shared" si="2"/>
        <v>4</v>
      </c>
      <c r="O26" s="15">
        <f t="shared" si="2"/>
        <v>5</v>
      </c>
      <c r="P26" s="21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3" thickBot="1" x14ac:dyDescent="0.3">
      <c r="A27" s="28"/>
      <c r="B27" s="28"/>
      <c r="C27" s="20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21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3.5" thickBot="1" x14ac:dyDescent="0.35">
      <c r="A28" s="28"/>
      <c r="B28" s="28"/>
      <c r="C28" s="20"/>
      <c r="D28" s="81" t="s">
        <v>1</v>
      </c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3"/>
      <c r="P28" s="21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ht="13" x14ac:dyDescent="0.3">
      <c r="A29" s="28"/>
      <c r="B29" s="28"/>
      <c r="C29" s="6" t="s">
        <v>22</v>
      </c>
      <c r="D29" s="8">
        <f t="shared" ref="D29:E32" si="3">D21/0.12</f>
        <v>41.666666666666671</v>
      </c>
      <c r="E29" s="8">
        <f t="shared" si="3"/>
        <v>25</v>
      </c>
      <c r="F29" s="8">
        <f t="shared" ref="F29:O29" si="4">F21/0.12</f>
        <v>33.333333333333336</v>
      </c>
      <c r="G29" s="8">
        <f t="shared" si="4"/>
        <v>0</v>
      </c>
      <c r="H29" s="8">
        <f t="shared" si="4"/>
        <v>83.333333333333343</v>
      </c>
      <c r="I29" s="8">
        <f t="shared" si="4"/>
        <v>16.666666666666668</v>
      </c>
      <c r="J29" s="8">
        <f t="shared" si="4"/>
        <v>50</v>
      </c>
      <c r="K29" s="8">
        <f t="shared" si="4"/>
        <v>75</v>
      </c>
      <c r="L29" s="8">
        <f t="shared" si="4"/>
        <v>8.3333333333333339</v>
      </c>
      <c r="M29" s="8">
        <f t="shared" si="4"/>
        <v>8.3333333333333339</v>
      </c>
      <c r="N29" s="8">
        <f t="shared" si="4"/>
        <v>33.333333333333336</v>
      </c>
      <c r="O29" s="8">
        <f t="shared" si="4"/>
        <v>33.333333333333336</v>
      </c>
      <c r="P29" s="21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ht="13" x14ac:dyDescent="0.3">
      <c r="A30" s="28"/>
      <c r="B30" s="28"/>
      <c r="C30" s="6" t="s">
        <v>2</v>
      </c>
      <c r="D30" s="8">
        <f t="shared" si="3"/>
        <v>25</v>
      </c>
      <c r="E30" s="8">
        <f t="shared" si="3"/>
        <v>41.666666666666671</v>
      </c>
      <c r="F30" s="8">
        <f t="shared" ref="F30:O30" si="5">F22/0.12</f>
        <v>16.666666666666668</v>
      </c>
      <c r="G30" s="8">
        <f t="shared" si="5"/>
        <v>8.3333333333333339</v>
      </c>
      <c r="H30" s="8">
        <f t="shared" si="5"/>
        <v>0</v>
      </c>
      <c r="I30" s="8">
        <f t="shared" si="5"/>
        <v>8.3333333333333339</v>
      </c>
      <c r="J30" s="8">
        <f t="shared" si="5"/>
        <v>0</v>
      </c>
      <c r="K30" s="8">
        <f t="shared" si="5"/>
        <v>8.3333333333333339</v>
      </c>
      <c r="L30" s="8">
        <f t="shared" si="5"/>
        <v>0</v>
      </c>
      <c r="M30" s="8">
        <f t="shared" si="5"/>
        <v>41.666666666666671</v>
      </c>
      <c r="N30" s="8">
        <f t="shared" si="5"/>
        <v>16.666666666666668</v>
      </c>
      <c r="O30" s="8">
        <f t="shared" si="5"/>
        <v>8.3333333333333339</v>
      </c>
      <c r="P30" s="21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ht="13" x14ac:dyDescent="0.3">
      <c r="A31" s="28"/>
      <c r="B31" s="28"/>
      <c r="C31" s="6" t="s">
        <v>3</v>
      </c>
      <c r="D31" s="8">
        <f t="shared" si="3"/>
        <v>8.3333333333333339</v>
      </c>
      <c r="E31" s="8">
        <f t="shared" si="3"/>
        <v>16.666666666666668</v>
      </c>
      <c r="F31" s="8">
        <f t="shared" ref="F31:O31" si="6">F23/0.12</f>
        <v>25</v>
      </c>
      <c r="G31" s="8">
        <f t="shared" si="6"/>
        <v>8.3333333333333339</v>
      </c>
      <c r="H31" s="8">
        <f t="shared" si="6"/>
        <v>0</v>
      </c>
      <c r="I31" s="8">
        <f t="shared" si="6"/>
        <v>8.3333333333333339</v>
      </c>
      <c r="J31" s="8">
        <f t="shared" si="6"/>
        <v>8.3333333333333339</v>
      </c>
      <c r="K31" s="8">
        <f t="shared" si="6"/>
        <v>8.3333333333333339</v>
      </c>
      <c r="L31" s="8">
        <f t="shared" si="6"/>
        <v>8.3333333333333339</v>
      </c>
      <c r="M31" s="8">
        <f t="shared" si="6"/>
        <v>25</v>
      </c>
      <c r="N31" s="8">
        <f t="shared" si="6"/>
        <v>25</v>
      </c>
      <c r="O31" s="8">
        <f t="shared" si="6"/>
        <v>41.666666666666671</v>
      </c>
      <c r="P31" s="21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ht="13" x14ac:dyDescent="0.3">
      <c r="A32" s="28"/>
      <c r="B32" s="28"/>
      <c r="C32" s="6" t="s">
        <v>23</v>
      </c>
      <c r="D32" s="7">
        <f t="shared" si="3"/>
        <v>25</v>
      </c>
      <c r="E32" s="7">
        <f t="shared" si="3"/>
        <v>16.666666666666668</v>
      </c>
      <c r="F32" s="7">
        <f t="shared" ref="F32:O32" si="7">F24/0.12</f>
        <v>25</v>
      </c>
      <c r="G32" s="7">
        <f t="shared" si="7"/>
        <v>83.333333333333343</v>
      </c>
      <c r="H32" s="7">
        <f t="shared" si="7"/>
        <v>16.666666666666668</v>
      </c>
      <c r="I32" s="7">
        <f t="shared" si="7"/>
        <v>66.666666666666671</v>
      </c>
      <c r="J32" s="7">
        <f t="shared" si="7"/>
        <v>41.666666666666671</v>
      </c>
      <c r="K32" s="7">
        <f t="shared" si="7"/>
        <v>8.3333333333333339</v>
      </c>
      <c r="L32" s="7">
        <f t="shared" si="7"/>
        <v>83.333333333333343</v>
      </c>
      <c r="M32" s="7">
        <f t="shared" si="7"/>
        <v>25</v>
      </c>
      <c r="N32" s="7">
        <f t="shared" si="7"/>
        <v>25</v>
      </c>
      <c r="O32" s="7">
        <f t="shared" si="7"/>
        <v>16.666666666666668</v>
      </c>
      <c r="P32" s="21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25">
      <c r="A33" s="28"/>
      <c r="B33" s="28"/>
      <c r="C33" s="22"/>
      <c r="D33" s="4"/>
      <c r="E33" s="4"/>
      <c r="F33" s="4"/>
      <c r="G33" s="4"/>
      <c r="H33" s="4"/>
      <c r="I33" s="4"/>
      <c r="J33" s="4"/>
      <c r="K33" s="4"/>
      <c r="L33" s="4"/>
      <c r="M33" s="74"/>
      <c r="N33" s="74"/>
      <c r="O33" s="74"/>
      <c r="P33" s="75"/>
      <c r="Q33" s="76"/>
      <c r="R33" s="76"/>
      <c r="S33" s="76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ht="13" x14ac:dyDescent="0.3">
      <c r="A34" s="28"/>
      <c r="B34" s="28"/>
      <c r="C34" s="6" t="s">
        <v>25</v>
      </c>
      <c r="D34" s="16">
        <f t="shared" ref="D34:I34" si="8">MAX(D29:D32)</f>
        <v>41.666666666666671</v>
      </c>
      <c r="E34" s="16">
        <f t="shared" si="8"/>
        <v>41.666666666666671</v>
      </c>
      <c r="F34" s="16">
        <f t="shared" si="8"/>
        <v>33.333333333333336</v>
      </c>
      <c r="G34" s="16">
        <f t="shared" si="8"/>
        <v>83.333333333333343</v>
      </c>
      <c r="H34" s="16">
        <f t="shared" si="8"/>
        <v>83.333333333333343</v>
      </c>
      <c r="I34" s="16">
        <f t="shared" si="8"/>
        <v>66.666666666666671</v>
      </c>
      <c r="J34" s="16">
        <f t="shared" ref="J34:O34" si="9">MAX(J29:J32)</f>
        <v>50</v>
      </c>
      <c r="K34" s="16">
        <f t="shared" si="9"/>
        <v>75</v>
      </c>
      <c r="L34" s="16">
        <f t="shared" si="9"/>
        <v>83.333333333333343</v>
      </c>
      <c r="M34" s="16">
        <f t="shared" si="9"/>
        <v>41.666666666666671</v>
      </c>
      <c r="N34" s="16">
        <f t="shared" si="9"/>
        <v>33.333333333333336</v>
      </c>
      <c r="O34" s="16">
        <f t="shared" si="9"/>
        <v>41.666666666666671</v>
      </c>
      <c r="P34" s="21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ht="15.5" x14ac:dyDescent="0.35">
      <c r="A35" s="28"/>
      <c r="B35" s="28"/>
      <c r="C35" s="22"/>
      <c r="D35" s="12"/>
      <c r="E35" s="12"/>
      <c r="F35" s="12"/>
      <c r="G35" s="12"/>
      <c r="H35" s="12"/>
      <c r="I35" s="12"/>
      <c r="J35" s="4"/>
      <c r="K35" s="4"/>
      <c r="L35" s="4"/>
      <c r="M35" s="13"/>
      <c r="N35" s="13"/>
      <c r="O35" s="13"/>
      <c r="P35" s="23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ht="13" x14ac:dyDescent="0.3">
      <c r="A36" s="28"/>
      <c r="B36" s="28"/>
      <c r="C36" s="6" t="s">
        <v>26</v>
      </c>
      <c r="D36" s="14" t="str">
        <f>IF(D26=D21,$C$21,IF(D26=D22,$C$22,IF(D26=D23,$C$23,IF(D26=D24,$C$24))))</f>
        <v>a</v>
      </c>
      <c r="E36" s="14" t="str">
        <f>IF(E26=E21,$C$21,IF(E26=E22,$C$22,IF(E26=E23,$C$23,IF(E26=E24,$C$24))))</f>
        <v>c</v>
      </c>
      <c r="F36" s="14" t="str">
        <f t="shared" ref="F36:O36" si="10">IF(F26=F21,$C$21,IF(F26=F22,$C$22,IF(F26=F23,$C$23,IF(F26=F24,$C$24))))</f>
        <v>a</v>
      </c>
      <c r="G36" s="14" t="str">
        <f t="shared" si="10"/>
        <v>t</v>
      </c>
      <c r="H36" s="14" t="str">
        <f t="shared" si="10"/>
        <v>a</v>
      </c>
      <c r="I36" s="14" t="str">
        <f t="shared" si="10"/>
        <v>t</v>
      </c>
      <c r="J36" s="14" t="str">
        <f t="shared" si="10"/>
        <v>a</v>
      </c>
      <c r="K36" s="14" t="str">
        <f t="shared" si="10"/>
        <v>a</v>
      </c>
      <c r="L36" s="14" t="str">
        <f t="shared" si="10"/>
        <v>t</v>
      </c>
      <c r="M36" s="14" t="str">
        <f>IF(M26=M21,$C$21,IF(M26=M22,$C$22,IF(M26=M23,$C$23,IF(M26=M24,$C$24))))</f>
        <v>c</v>
      </c>
      <c r="N36" s="14" t="str">
        <f t="shared" si="10"/>
        <v>a</v>
      </c>
      <c r="O36" s="14" t="str">
        <f t="shared" si="10"/>
        <v>g</v>
      </c>
      <c r="P36" s="21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25">
      <c r="A37" s="28"/>
      <c r="B37" s="28"/>
      <c r="C37" s="52" t="s">
        <v>38</v>
      </c>
      <c r="D37" s="53" t="str">
        <f>UPPER(D36)</f>
        <v>A</v>
      </c>
      <c r="E37" s="53" t="str">
        <f>UPPER(E36)</f>
        <v>C</v>
      </c>
      <c r="F37" s="53" t="str">
        <f t="shared" ref="F37:O37" si="11">UPPER(F36)</f>
        <v>A</v>
      </c>
      <c r="G37" s="53" t="str">
        <f t="shared" si="11"/>
        <v>T</v>
      </c>
      <c r="H37" s="53" t="str">
        <f t="shared" si="11"/>
        <v>A</v>
      </c>
      <c r="I37" s="53" t="str">
        <f t="shared" si="11"/>
        <v>T</v>
      </c>
      <c r="J37" s="53" t="str">
        <f t="shared" si="11"/>
        <v>A</v>
      </c>
      <c r="K37" s="53" t="str">
        <f t="shared" si="11"/>
        <v>A</v>
      </c>
      <c r="L37" s="53" t="str">
        <f t="shared" si="11"/>
        <v>T</v>
      </c>
      <c r="M37" s="53" t="str">
        <f t="shared" si="11"/>
        <v>C</v>
      </c>
      <c r="N37" s="53" t="str">
        <f t="shared" si="11"/>
        <v>A</v>
      </c>
      <c r="O37" s="53" t="str">
        <f t="shared" si="11"/>
        <v>G</v>
      </c>
      <c r="P37" s="21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ht="15.5" x14ac:dyDescent="0.35">
      <c r="A38" s="28"/>
      <c r="B38" s="28"/>
      <c r="C38" s="20"/>
      <c r="D38" s="4"/>
      <c r="E38" s="4"/>
      <c r="F38" s="4"/>
      <c r="G38" s="4"/>
      <c r="H38" s="4"/>
      <c r="I38" s="4"/>
      <c r="J38" s="4"/>
      <c r="K38" s="4"/>
      <c r="L38" s="4"/>
      <c r="M38" s="13"/>
      <c r="N38" s="13"/>
      <c r="O38" s="13"/>
      <c r="P38" s="21"/>
      <c r="Q38" s="56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ht="15.5" x14ac:dyDescent="0.35">
      <c r="A39" s="28"/>
      <c r="B39" s="28"/>
      <c r="C39" s="34" t="s">
        <v>37</v>
      </c>
      <c r="D39" s="10" t="str">
        <f>IF(D34&gt;=50,D37,D36)</f>
        <v>a</v>
      </c>
      <c r="E39" s="10" t="str">
        <f t="shared" ref="E39:O39" si="12">IF(E34&gt;=50,E37,E36)</f>
        <v>c</v>
      </c>
      <c r="F39" s="10" t="str">
        <f t="shared" si="12"/>
        <v>a</v>
      </c>
      <c r="G39" s="10" t="str">
        <f t="shared" si="12"/>
        <v>T</v>
      </c>
      <c r="H39" s="10" t="str">
        <f t="shared" si="12"/>
        <v>A</v>
      </c>
      <c r="I39" s="10" t="str">
        <f t="shared" si="12"/>
        <v>T</v>
      </c>
      <c r="J39" s="10" t="str">
        <f t="shared" si="12"/>
        <v>A</v>
      </c>
      <c r="K39" s="10" t="str">
        <f t="shared" si="12"/>
        <v>A</v>
      </c>
      <c r="L39" s="10" t="str">
        <f t="shared" si="12"/>
        <v>T</v>
      </c>
      <c r="M39" s="10" t="str">
        <f t="shared" si="12"/>
        <v>c</v>
      </c>
      <c r="N39" s="10" t="str">
        <f t="shared" si="12"/>
        <v>a</v>
      </c>
      <c r="O39" s="10" t="str">
        <f t="shared" si="12"/>
        <v>g</v>
      </c>
      <c r="P39" s="21"/>
      <c r="Q39" s="56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ht="15.5" x14ac:dyDescent="0.35">
      <c r="A40" s="28"/>
      <c r="B40" s="28"/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6"/>
      <c r="N40" s="26"/>
      <c r="O40" s="26"/>
      <c r="P40" s="27"/>
      <c r="Q40" s="56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ht="15.75" customHeight="1" x14ac:dyDescent="0.2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77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 ht="15.75" customHeight="1" x14ac:dyDescent="0.25">
      <c r="A42" s="28"/>
      <c r="B42" s="28"/>
      <c r="C42" s="49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77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ht="18" x14ac:dyDescent="0.4">
      <c r="A43" s="28"/>
      <c r="B43" s="50"/>
      <c r="C43" s="31"/>
      <c r="D43" s="51"/>
      <c r="E43" s="31"/>
      <c r="F43" s="31"/>
      <c r="G43" s="31"/>
      <c r="H43" s="31"/>
      <c r="I43" s="31"/>
      <c r="J43" s="29"/>
      <c r="K43" s="28"/>
      <c r="L43" s="32"/>
      <c r="M43" s="32"/>
      <c r="N43" s="32"/>
      <c r="O43" s="32"/>
      <c r="P43" s="29"/>
      <c r="Q43" s="77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ht="18" x14ac:dyDescent="0.4">
      <c r="A44" s="28"/>
      <c r="B44" s="50"/>
      <c r="C44" s="31"/>
      <c r="D44" s="51"/>
      <c r="E44" s="31"/>
      <c r="F44" s="31"/>
      <c r="G44" s="31"/>
      <c r="H44" s="31"/>
      <c r="I44" s="31"/>
      <c r="J44" s="29"/>
      <c r="K44" s="28"/>
      <c r="L44" s="32"/>
      <c r="M44" s="32"/>
      <c r="N44" s="32"/>
      <c r="O44" s="32"/>
      <c r="P44" s="29"/>
      <c r="Q44" s="77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ht="18" x14ac:dyDescent="0.4">
      <c r="A45" s="28"/>
      <c r="B45" s="50"/>
      <c r="C45" s="31"/>
      <c r="D45" s="55"/>
      <c r="E45" s="31"/>
      <c r="F45" s="31"/>
      <c r="G45" s="31"/>
      <c r="H45" s="31"/>
      <c r="I45" s="31"/>
      <c r="J45" s="29"/>
      <c r="K45" s="28"/>
      <c r="L45" s="32"/>
      <c r="M45" s="32"/>
      <c r="N45" s="32"/>
      <c r="O45" s="32"/>
      <c r="P45" s="29"/>
      <c r="Q45" s="77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ht="15.5" x14ac:dyDescent="0.35">
      <c r="A46" s="28"/>
      <c r="B46" s="28"/>
      <c r="C46" s="49"/>
      <c r="D46" s="33"/>
      <c r="E46" s="29"/>
      <c r="F46" s="29"/>
      <c r="G46" s="29"/>
      <c r="H46" s="29"/>
      <c r="I46" s="29"/>
      <c r="J46" s="29"/>
      <c r="K46" s="28"/>
      <c r="L46" s="32"/>
      <c r="M46" s="32"/>
      <c r="N46" s="32"/>
      <c r="O46" s="32"/>
      <c r="P46" s="29"/>
      <c r="Q46" s="56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ht="18" x14ac:dyDescent="0.4">
      <c r="A47" s="28"/>
      <c r="B47" s="28"/>
      <c r="C47" s="31"/>
      <c r="D47" s="55"/>
      <c r="E47" s="31"/>
      <c r="F47" s="31"/>
      <c r="G47" s="31"/>
      <c r="H47" s="31"/>
      <c r="I47" s="31"/>
      <c r="J47" s="29"/>
      <c r="K47" s="28"/>
      <c r="L47" s="32"/>
      <c r="M47" s="32"/>
      <c r="N47" s="32"/>
      <c r="O47" s="32"/>
      <c r="P47" s="29"/>
      <c r="Q47" s="56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ht="15.5" x14ac:dyDescent="0.35">
      <c r="A48" s="28"/>
      <c r="B48" s="28"/>
      <c r="C48" s="49"/>
      <c r="D48" s="33"/>
      <c r="E48" s="29"/>
      <c r="F48" s="29"/>
      <c r="G48" s="29"/>
      <c r="H48" s="29"/>
      <c r="I48" s="29"/>
      <c r="J48" s="29"/>
      <c r="K48" s="28"/>
      <c r="L48" s="32"/>
      <c r="M48" s="32"/>
      <c r="N48" s="32"/>
      <c r="O48" s="32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ht="12.75" customHeight="1" x14ac:dyDescent="0.3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ht="13" x14ac:dyDescent="0.3">
      <c r="A50" s="58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</row>
    <row r="51" spans="1:43" ht="13" x14ac:dyDescent="0.3">
      <c r="A51" s="58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</row>
    <row r="52" spans="1:43" ht="13" x14ac:dyDescent="0.3">
      <c r="A52" s="58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</row>
    <row r="53" spans="1:43" ht="13" x14ac:dyDescent="0.3">
      <c r="A53" s="58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</row>
    <row r="54" spans="1:43" ht="13" x14ac:dyDescent="0.3">
      <c r="A54" s="58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</row>
    <row r="55" spans="1:43" x14ac:dyDescent="0.25">
      <c r="A55" s="58"/>
      <c r="B55" s="58"/>
      <c r="C55" s="58"/>
      <c r="D55" s="58"/>
      <c r="E55" s="58"/>
      <c r="F55" s="58"/>
      <c r="G55" s="58"/>
      <c r="H55" s="58"/>
      <c r="I55" s="58"/>
      <c r="J55" s="59"/>
      <c r="K55" s="71"/>
      <c r="L55" s="71"/>
      <c r="M55" s="71"/>
      <c r="N55" s="59"/>
      <c r="O55" s="59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</row>
    <row r="56" spans="1:43" x14ac:dyDescent="0.25">
      <c r="A56" s="58"/>
      <c r="B56" s="58"/>
      <c r="C56" s="58"/>
      <c r="D56" s="58"/>
      <c r="E56" s="58"/>
      <c r="F56" s="58"/>
      <c r="G56" s="58"/>
      <c r="H56" s="58"/>
      <c r="I56" s="58"/>
      <c r="J56" s="59"/>
      <c r="K56" s="59"/>
      <c r="L56" s="59"/>
      <c r="M56" s="59"/>
      <c r="N56" s="59"/>
      <c r="O56" s="59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8"/>
    </row>
    <row r="57" spans="1:43" x14ac:dyDescent="0.25">
      <c r="A57" s="58"/>
      <c r="B57" s="58"/>
      <c r="C57" s="58"/>
      <c r="D57" s="58"/>
      <c r="E57" s="58"/>
      <c r="F57" s="58"/>
      <c r="G57" s="58"/>
      <c r="H57" s="58"/>
      <c r="I57" s="58"/>
      <c r="J57" s="59"/>
      <c r="K57" s="72"/>
      <c r="L57" s="72"/>
      <c r="M57" s="72"/>
      <c r="N57" s="59"/>
      <c r="O57" s="59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</row>
    <row r="58" spans="1:43" x14ac:dyDescent="0.25">
      <c r="A58" s="58"/>
      <c r="B58" s="58"/>
      <c r="C58" s="58"/>
      <c r="D58" s="58"/>
      <c r="E58" s="58"/>
      <c r="F58" s="58"/>
      <c r="G58" s="58"/>
      <c r="H58" s="58"/>
      <c r="I58" s="58"/>
      <c r="J58" s="59"/>
      <c r="K58" s="59"/>
      <c r="L58" s="59"/>
      <c r="M58" s="59"/>
      <c r="N58" s="59"/>
      <c r="O58" s="59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</row>
    <row r="59" spans="1:43" x14ac:dyDescent="0.25">
      <c r="A59" s="58"/>
      <c r="B59" s="58"/>
      <c r="C59" s="58"/>
      <c r="D59" s="58"/>
      <c r="E59" s="58"/>
      <c r="F59" s="58"/>
      <c r="G59" s="58"/>
      <c r="H59" s="58"/>
      <c r="I59" s="58"/>
      <c r="J59" s="59"/>
      <c r="K59" s="59"/>
      <c r="L59" s="59"/>
      <c r="M59" s="59"/>
      <c r="N59" s="59"/>
      <c r="O59" s="59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</row>
    <row r="60" spans="1:43" x14ac:dyDescent="0.25">
      <c r="A60" s="58"/>
      <c r="B60" s="58"/>
      <c r="C60" s="58"/>
      <c r="D60" s="58"/>
      <c r="E60" s="58"/>
      <c r="F60" s="58"/>
      <c r="G60" s="58"/>
      <c r="H60" s="58"/>
      <c r="I60" s="58"/>
      <c r="J60" s="59"/>
      <c r="K60" s="59"/>
      <c r="L60" s="59"/>
      <c r="M60" s="59"/>
      <c r="N60" s="59"/>
      <c r="O60" s="59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</row>
    <row r="61" spans="1:43" x14ac:dyDescent="0.2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</row>
    <row r="62" spans="1:43" x14ac:dyDescent="0.2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</row>
    <row r="63" spans="1:43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</row>
    <row r="64" spans="1:43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</row>
    <row r="65" spans="1:33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</row>
    <row r="66" spans="1:33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</row>
    <row r="67" spans="1:33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</row>
    <row r="68" spans="1:33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</row>
    <row r="69" spans="1:33" x14ac:dyDescent="0.25">
      <c r="A69" s="58"/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</row>
    <row r="70" spans="1:33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</row>
    <row r="71" spans="1:33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</row>
    <row r="72" spans="1:33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</row>
    <row r="73" spans="1:33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</row>
    <row r="74" spans="1:33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</row>
    <row r="75" spans="1:33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</row>
    <row r="76" spans="1:33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</row>
    <row r="77" spans="1:33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</row>
    <row r="78" spans="1:33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</row>
    <row r="79" spans="1:33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</row>
    <row r="80" spans="1:33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</row>
    <row r="81" spans="1:33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</row>
    <row r="82" spans="1:33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</row>
    <row r="83" spans="1:33" x14ac:dyDescent="0.25">
      <c r="A83" s="58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</row>
    <row r="84" spans="1:33" x14ac:dyDescent="0.25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</row>
    <row r="85" spans="1:33" x14ac:dyDescent="0.25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</row>
    <row r="86" spans="1:33" x14ac:dyDescent="0.25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</row>
    <row r="87" spans="1:33" x14ac:dyDescent="0.25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</row>
    <row r="88" spans="1:33" x14ac:dyDescent="0.25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</row>
    <row r="89" spans="1:33" x14ac:dyDescent="0.25">
      <c r="A89" s="58"/>
      <c r="B89" s="58"/>
      <c r="C89" s="58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</row>
    <row r="90" spans="1:33" x14ac:dyDescent="0.25">
      <c r="A90" s="58"/>
      <c r="B90" s="58"/>
      <c r="C90" s="58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</row>
    <row r="91" spans="1:33" x14ac:dyDescent="0.25">
      <c r="A91" s="58"/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</row>
    <row r="92" spans="1:33" x14ac:dyDescent="0.25">
      <c r="A92" s="58"/>
      <c r="B92" s="58"/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</row>
    <row r="93" spans="1:33" x14ac:dyDescent="0.25">
      <c r="A93" s="58"/>
      <c r="B93" s="58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</row>
    <row r="94" spans="1:33" x14ac:dyDescent="0.25">
      <c r="A94" s="58"/>
      <c r="B94" s="58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</row>
    <row r="95" spans="1:33" x14ac:dyDescent="0.25">
      <c r="A95" s="58"/>
      <c r="B95" s="58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</row>
    <row r="96" spans="1:33" x14ac:dyDescent="0.25">
      <c r="A96" s="58"/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</row>
    <row r="97" spans="1:33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</row>
    <row r="98" spans="1:33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</row>
    <row r="99" spans="1:33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</row>
    <row r="100" spans="1:33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</row>
    <row r="101" spans="1:33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</row>
    <row r="102" spans="1:33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</row>
    <row r="103" spans="1:33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</row>
    <row r="104" spans="1:33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</row>
    <row r="105" spans="1:33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</row>
    <row r="106" spans="1:33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</row>
    <row r="107" spans="1:33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</row>
    <row r="108" spans="1:33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</row>
    <row r="109" spans="1:33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</row>
    <row r="110" spans="1:33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</row>
    <row r="111" spans="1:33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</row>
    <row r="112" spans="1:33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</row>
    <row r="113" spans="1:33" x14ac:dyDescent="0.25">
      <c r="A113" s="58"/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</row>
    <row r="114" spans="1:33" x14ac:dyDescent="0.25">
      <c r="A114" s="58"/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</row>
    <row r="115" spans="1:33" x14ac:dyDescent="0.25">
      <c r="A115" s="58"/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</row>
    <row r="116" spans="1:33" x14ac:dyDescent="0.25">
      <c r="A116" s="58"/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</row>
    <row r="117" spans="1:33" x14ac:dyDescent="0.25">
      <c r="A117" s="58"/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</row>
    <row r="118" spans="1:33" x14ac:dyDescent="0.25">
      <c r="A118" s="58"/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</row>
    <row r="119" spans="1:33" x14ac:dyDescent="0.25">
      <c r="A119" s="58"/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</row>
    <row r="120" spans="1:33" x14ac:dyDescent="0.25">
      <c r="A120" s="58"/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</row>
    <row r="121" spans="1:33" x14ac:dyDescent="0.25">
      <c r="A121" s="58"/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</row>
    <row r="122" spans="1:33" x14ac:dyDescent="0.25">
      <c r="A122" s="58"/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</row>
    <row r="123" spans="1:33" x14ac:dyDescent="0.25">
      <c r="A123" s="58"/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</row>
    <row r="124" spans="1:33" x14ac:dyDescent="0.25">
      <c r="A124" s="58"/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</row>
    <row r="125" spans="1:33" x14ac:dyDescent="0.25">
      <c r="A125" s="58"/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</row>
    <row r="126" spans="1:33" x14ac:dyDescent="0.25">
      <c r="A126" s="58"/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</row>
    <row r="127" spans="1:33" x14ac:dyDescent="0.25">
      <c r="A127" s="58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</row>
    <row r="128" spans="1:33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</row>
    <row r="129" spans="1:33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</row>
    <row r="130" spans="1:33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</row>
    <row r="131" spans="1:33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</row>
    <row r="132" spans="1:33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</row>
    <row r="133" spans="1:33" x14ac:dyDescent="0.25">
      <c r="A133" s="58"/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</row>
    <row r="134" spans="1:33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</row>
    <row r="135" spans="1:33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</row>
    <row r="136" spans="1:33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</row>
    <row r="137" spans="1:33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</row>
    <row r="138" spans="1:33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</row>
    <row r="139" spans="1:33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</row>
    <row r="140" spans="1:33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</row>
    <row r="141" spans="1:33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</row>
    <row r="142" spans="1:33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</row>
    <row r="143" spans="1:33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</row>
    <row r="144" spans="1:33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</row>
    <row r="145" spans="1:33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</row>
    <row r="146" spans="1:33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</row>
    <row r="147" spans="1:33" x14ac:dyDescent="0.25">
      <c r="A147" s="58"/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</row>
    <row r="148" spans="1:33" x14ac:dyDescent="0.25">
      <c r="A148" s="58"/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</row>
    <row r="149" spans="1:33" x14ac:dyDescent="0.25">
      <c r="A149" s="58"/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</row>
    <row r="150" spans="1:33" x14ac:dyDescent="0.25">
      <c r="A150" s="58"/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</row>
    <row r="151" spans="1:33" x14ac:dyDescent="0.25">
      <c r="A151" s="58"/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</row>
    <row r="152" spans="1:33" x14ac:dyDescent="0.25">
      <c r="A152" s="58"/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</row>
    <row r="153" spans="1:33" x14ac:dyDescent="0.25">
      <c r="A153" s="58"/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</row>
    <row r="154" spans="1:33" x14ac:dyDescent="0.25">
      <c r="A154" s="58"/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</row>
    <row r="155" spans="1:33" x14ac:dyDescent="0.25">
      <c r="A155" s="58"/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</row>
    <row r="156" spans="1:33" x14ac:dyDescent="0.25">
      <c r="A156" s="58"/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</row>
  </sheetData>
  <mergeCells count="5">
    <mergeCell ref="Q41:Q45"/>
    <mergeCell ref="D3:O3"/>
    <mergeCell ref="D28:O28"/>
    <mergeCell ref="D20:O20"/>
    <mergeCell ref="D4:O4"/>
  </mergeCells>
  <phoneticPr fontId="0" type="noConversion"/>
  <pageMargins left="0.78740157499999996" right="0.78740157499999996" top="0.984251969" bottom="0.984251969" header="0.4921259845" footer="0.4921259845"/>
  <pageSetup paperSize="9" scale="46" orientation="portrait" horizontalDpi="4294967293" r:id="rId1"/>
  <headerFooter alignWithMargins="0"/>
  <rowBreaks count="1" manualBreakCount="1">
    <brk id="56" max="16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0"/>
  <sheetViews>
    <sheetView view="pageBreakPreview" zoomScale="60" zoomScaleNormal="100" workbookViewId="0">
      <selection activeCell="F8" sqref="F8:J19"/>
    </sheetView>
  </sheetViews>
  <sheetFormatPr baseColWidth="10" defaultRowHeight="12.5" x14ac:dyDescent="0.25"/>
  <cols>
    <col min="4" max="4" width="13.26953125" bestFit="1" customWidth="1"/>
    <col min="5" max="5" width="31.7265625" customWidth="1"/>
    <col min="6" max="10" width="14.7265625" customWidth="1"/>
  </cols>
  <sheetData>
    <row r="1" spans="1:13" x14ac:dyDescent="0.25">
      <c r="A1" s="36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8"/>
    </row>
    <row r="2" spans="1:13" x14ac:dyDescent="0.25">
      <c r="A2" s="39"/>
      <c r="B2" s="43"/>
      <c r="C2" s="43"/>
      <c r="D2" s="43"/>
      <c r="E2" s="43"/>
      <c r="F2" s="43"/>
      <c r="G2" s="43"/>
      <c r="H2" s="43"/>
      <c r="I2" s="43"/>
      <c r="J2" s="43"/>
      <c r="K2" s="43"/>
      <c r="L2" s="29"/>
      <c r="M2" s="40"/>
    </row>
    <row r="3" spans="1:13" x14ac:dyDescent="0.25">
      <c r="A3" s="39"/>
      <c r="B3" s="20"/>
      <c r="C3" s="4"/>
      <c r="D3" s="4"/>
      <c r="E3" s="4"/>
      <c r="F3" s="4"/>
      <c r="G3" s="4"/>
      <c r="H3" s="4"/>
      <c r="I3" s="4"/>
      <c r="J3" s="4"/>
      <c r="K3" s="21"/>
      <c r="L3" s="29"/>
      <c r="M3" s="40"/>
    </row>
    <row r="4" spans="1:13" ht="13" thickBot="1" x14ac:dyDescent="0.3">
      <c r="A4" s="39"/>
      <c r="B4" s="20"/>
      <c r="C4" s="4"/>
      <c r="D4" s="4"/>
      <c r="E4" s="45"/>
      <c r="F4" s="5"/>
      <c r="G4" s="5"/>
      <c r="H4" s="5"/>
      <c r="I4" s="5"/>
      <c r="J4" s="5"/>
      <c r="K4" s="21"/>
      <c r="L4" s="29"/>
      <c r="M4" s="40"/>
    </row>
    <row r="5" spans="1:13" ht="16" thickBot="1" x14ac:dyDescent="0.4">
      <c r="A5" s="39"/>
      <c r="B5" s="20"/>
      <c r="C5" s="4"/>
      <c r="D5" s="4"/>
      <c r="E5" s="45"/>
      <c r="F5" s="86" t="s">
        <v>5</v>
      </c>
      <c r="G5" s="87"/>
      <c r="H5" s="87"/>
      <c r="I5" s="87"/>
      <c r="J5" s="88"/>
      <c r="K5" s="21"/>
      <c r="L5" s="29"/>
      <c r="M5" s="40"/>
    </row>
    <row r="6" spans="1:13" x14ac:dyDescent="0.25">
      <c r="A6" s="39"/>
      <c r="B6" s="20"/>
      <c r="C6" s="4"/>
      <c r="D6" s="4"/>
      <c r="E6" s="45"/>
      <c r="F6" s="4"/>
      <c r="G6" s="4"/>
      <c r="H6" s="4"/>
      <c r="I6" s="4"/>
      <c r="J6" s="4"/>
      <c r="K6" s="21"/>
      <c r="L6" s="29"/>
      <c r="M6" s="40"/>
    </row>
    <row r="7" spans="1:13" ht="13" x14ac:dyDescent="0.3">
      <c r="A7" s="39"/>
      <c r="B7" s="20"/>
      <c r="C7" s="12" t="s">
        <v>6</v>
      </c>
      <c r="D7" s="12" t="s">
        <v>7</v>
      </c>
      <c r="E7" s="12" t="s">
        <v>8</v>
      </c>
      <c r="F7" s="4"/>
      <c r="G7" s="4"/>
      <c r="H7" s="4"/>
      <c r="I7" s="4"/>
      <c r="J7" s="4"/>
      <c r="K7" s="21"/>
      <c r="L7" s="29"/>
      <c r="M7" s="40"/>
    </row>
    <row r="8" spans="1:13" ht="15" x14ac:dyDescent="0.4">
      <c r="A8" s="39"/>
      <c r="B8" s="20"/>
      <c r="C8" s="14">
        <v>1</v>
      </c>
      <c r="D8" s="35" t="s">
        <v>9</v>
      </c>
      <c r="E8" s="46" t="s">
        <v>43</v>
      </c>
      <c r="F8" s="89" t="s">
        <v>21</v>
      </c>
      <c r="G8" s="90"/>
      <c r="H8" s="90"/>
      <c r="I8" s="90"/>
      <c r="J8" s="91"/>
      <c r="K8" s="21"/>
      <c r="L8" s="29"/>
      <c r="M8" s="40"/>
    </row>
    <row r="9" spans="1:13" ht="15" x14ac:dyDescent="0.4">
      <c r="A9" s="39"/>
      <c r="B9" s="20"/>
      <c r="C9" s="14">
        <v>2</v>
      </c>
      <c r="D9" s="35" t="s">
        <v>10</v>
      </c>
      <c r="E9" s="46" t="s">
        <v>44</v>
      </c>
      <c r="F9" s="89" t="s">
        <v>86</v>
      </c>
      <c r="G9" s="90"/>
      <c r="H9" s="90"/>
      <c r="I9" s="90"/>
      <c r="J9" s="91"/>
      <c r="K9" s="21"/>
      <c r="L9" s="29"/>
      <c r="M9" s="40"/>
    </row>
    <row r="10" spans="1:13" ht="15" x14ac:dyDescent="0.4">
      <c r="A10" s="39"/>
      <c r="B10" s="20"/>
      <c r="C10" s="14">
        <v>3</v>
      </c>
      <c r="D10" s="35" t="s">
        <v>11</v>
      </c>
      <c r="E10" s="46" t="s">
        <v>45</v>
      </c>
      <c r="F10" s="89" t="s">
        <v>27</v>
      </c>
      <c r="G10" s="90"/>
      <c r="H10" s="90"/>
      <c r="I10" s="90"/>
      <c r="J10" s="91"/>
      <c r="K10" s="21"/>
      <c r="L10" s="29"/>
      <c r="M10" s="40"/>
    </row>
    <row r="11" spans="1:13" ht="15" x14ac:dyDescent="0.4">
      <c r="A11" s="39"/>
      <c r="B11" s="20"/>
      <c r="C11" s="14">
        <v>4</v>
      </c>
      <c r="D11" s="47" t="s">
        <v>12</v>
      </c>
      <c r="E11" s="46" t="s">
        <v>46</v>
      </c>
      <c r="F11" s="89" t="s">
        <v>28</v>
      </c>
      <c r="G11" s="90"/>
      <c r="H11" s="90"/>
      <c r="I11" s="90"/>
      <c r="J11" s="91"/>
      <c r="K11" s="21"/>
      <c r="L11" s="29"/>
      <c r="M11" s="40"/>
    </row>
    <row r="12" spans="1:13" ht="15" x14ac:dyDescent="0.4">
      <c r="A12" s="39"/>
      <c r="B12" s="20"/>
      <c r="C12" s="14">
        <v>5</v>
      </c>
      <c r="D12" s="35" t="s">
        <v>13</v>
      </c>
      <c r="E12" s="46" t="s">
        <v>47</v>
      </c>
      <c r="F12" s="89" t="s">
        <v>29</v>
      </c>
      <c r="G12" s="90"/>
      <c r="H12" s="90"/>
      <c r="I12" s="90"/>
      <c r="J12" s="91"/>
      <c r="K12" s="21"/>
      <c r="L12" s="29"/>
      <c r="M12" s="40"/>
    </row>
    <row r="13" spans="1:13" ht="15" x14ac:dyDescent="0.4">
      <c r="A13" s="39"/>
      <c r="B13" s="20"/>
      <c r="C13" s="14">
        <v>6</v>
      </c>
      <c r="D13" s="35" t="s">
        <v>14</v>
      </c>
      <c r="E13" s="46" t="s">
        <v>48</v>
      </c>
      <c r="F13" s="89" t="s">
        <v>30</v>
      </c>
      <c r="G13" s="90"/>
      <c r="H13" s="90"/>
      <c r="I13" s="90"/>
      <c r="J13" s="91"/>
      <c r="K13" s="21"/>
      <c r="L13" s="29"/>
      <c r="M13" s="40"/>
    </row>
    <row r="14" spans="1:13" ht="15" x14ac:dyDescent="0.4">
      <c r="A14" s="39"/>
      <c r="B14" s="20"/>
      <c r="C14" s="14">
        <v>7</v>
      </c>
      <c r="D14" s="35" t="s">
        <v>15</v>
      </c>
      <c r="E14" s="46" t="s">
        <v>49</v>
      </c>
      <c r="F14" s="89" t="s">
        <v>31</v>
      </c>
      <c r="G14" s="90"/>
      <c r="H14" s="90"/>
      <c r="I14" s="90"/>
      <c r="J14" s="91"/>
      <c r="K14" s="21"/>
      <c r="L14" s="29"/>
      <c r="M14" s="40"/>
    </row>
    <row r="15" spans="1:13" ht="15" x14ac:dyDescent="0.4">
      <c r="A15" s="39"/>
      <c r="B15" s="20"/>
      <c r="C15" s="14">
        <v>8</v>
      </c>
      <c r="D15" s="35" t="s">
        <v>16</v>
      </c>
      <c r="E15" s="46" t="s">
        <v>50</v>
      </c>
      <c r="F15" s="89" t="s">
        <v>32</v>
      </c>
      <c r="G15" s="90"/>
      <c r="H15" s="90"/>
      <c r="I15" s="90"/>
      <c r="J15" s="91"/>
      <c r="K15" s="21"/>
      <c r="L15" s="29"/>
      <c r="M15" s="40"/>
    </row>
    <row r="16" spans="1:13" ht="15" x14ac:dyDescent="0.4">
      <c r="A16" s="39"/>
      <c r="B16" s="20"/>
      <c r="C16" s="14">
        <v>9</v>
      </c>
      <c r="D16" s="35" t="s">
        <v>17</v>
      </c>
      <c r="E16" s="46" t="s">
        <v>51</v>
      </c>
      <c r="F16" s="89" t="s">
        <v>33</v>
      </c>
      <c r="G16" s="90"/>
      <c r="H16" s="90"/>
      <c r="I16" s="90"/>
      <c r="J16" s="91"/>
      <c r="K16" s="21"/>
      <c r="L16" s="29"/>
      <c r="M16" s="40"/>
    </row>
    <row r="17" spans="1:13" ht="15" x14ac:dyDescent="0.4">
      <c r="A17" s="39"/>
      <c r="B17" s="20"/>
      <c r="C17" s="14">
        <v>10</v>
      </c>
      <c r="D17" s="35" t="s">
        <v>18</v>
      </c>
      <c r="E17" s="46" t="s">
        <v>52</v>
      </c>
      <c r="F17" s="89" t="s">
        <v>34</v>
      </c>
      <c r="G17" s="90"/>
      <c r="H17" s="90"/>
      <c r="I17" s="90"/>
      <c r="J17" s="91"/>
      <c r="K17" s="21"/>
      <c r="L17" s="29"/>
      <c r="M17" s="40"/>
    </row>
    <row r="18" spans="1:13" ht="15" x14ac:dyDescent="0.4">
      <c r="A18" s="39"/>
      <c r="B18" s="20"/>
      <c r="C18" s="14">
        <v>11</v>
      </c>
      <c r="D18" s="35" t="s">
        <v>19</v>
      </c>
      <c r="E18" s="46" t="s">
        <v>53</v>
      </c>
      <c r="F18" s="89" t="s">
        <v>35</v>
      </c>
      <c r="G18" s="90"/>
      <c r="H18" s="90"/>
      <c r="I18" s="90"/>
      <c r="J18" s="91"/>
      <c r="K18" s="21"/>
      <c r="L18" s="29"/>
      <c r="M18" s="40"/>
    </row>
    <row r="19" spans="1:13" ht="15" x14ac:dyDescent="0.4">
      <c r="A19" s="39"/>
      <c r="B19" s="20"/>
      <c r="C19" s="14">
        <v>12</v>
      </c>
      <c r="D19" s="35" t="s">
        <v>20</v>
      </c>
      <c r="E19" s="46" t="s">
        <v>54</v>
      </c>
      <c r="F19" s="89" t="s">
        <v>36</v>
      </c>
      <c r="G19" s="90"/>
      <c r="H19" s="90"/>
      <c r="I19" s="90"/>
      <c r="J19" s="91"/>
      <c r="K19" s="21"/>
      <c r="L19" s="29"/>
      <c r="M19" s="40"/>
    </row>
    <row r="20" spans="1:13" x14ac:dyDescent="0.25">
      <c r="A20" s="39"/>
      <c r="B20" s="20"/>
      <c r="C20" s="4"/>
      <c r="D20" s="4"/>
      <c r="E20" s="4"/>
      <c r="F20" s="4"/>
      <c r="G20" s="4"/>
      <c r="H20" s="4"/>
      <c r="I20" s="4"/>
      <c r="J20" s="4"/>
      <c r="K20" s="21"/>
      <c r="L20" s="29"/>
      <c r="M20" s="40"/>
    </row>
    <row r="21" spans="1:13" x14ac:dyDescent="0.25">
      <c r="A21" s="39"/>
      <c r="B21" s="24"/>
      <c r="C21" s="25"/>
      <c r="D21" s="25"/>
      <c r="E21" s="25"/>
      <c r="F21" s="25"/>
      <c r="G21" s="25"/>
      <c r="H21" s="25"/>
      <c r="I21" s="25"/>
      <c r="J21" s="25"/>
      <c r="K21" s="27"/>
      <c r="L21" s="29"/>
      <c r="M21" s="40"/>
    </row>
    <row r="22" spans="1:13" x14ac:dyDescent="0.25">
      <c r="A22" s="3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40"/>
    </row>
    <row r="23" spans="1:13" ht="15" x14ac:dyDescent="0.4">
      <c r="A23" s="39"/>
      <c r="B23" s="29"/>
      <c r="C23" s="29"/>
      <c r="D23" s="29"/>
      <c r="E23" s="29"/>
      <c r="F23" s="29"/>
      <c r="G23" s="29" t="str">
        <f>MID(G8,20,1)</f>
        <v/>
      </c>
      <c r="H23" s="41"/>
      <c r="I23" s="29"/>
      <c r="J23" s="29"/>
      <c r="K23" s="29"/>
      <c r="L23" s="29"/>
      <c r="M23" s="40"/>
    </row>
    <row r="24" spans="1:13" x14ac:dyDescent="0.25">
      <c r="A24" s="39"/>
      <c r="B24" s="29"/>
      <c r="C24" s="29"/>
      <c r="D24" s="29"/>
      <c r="E24" s="29"/>
      <c r="F24" s="85" t="s">
        <v>85</v>
      </c>
      <c r="G24" s="85"/>
      <c r="H24" s="85"/>
      <c r="I24" s="85"/>
      <c r="J24" s="85"/>
      <c r="K24" s="29"/>
      <c r="L24" s="29"/>
      <c r="M24" s="40"/>
    </row>
    <row r="25" spans="1:13" x14ac:dyDescent="0.25">
      <c r="A25" s="39"/>
      <c r="B25" s="29"/>
      <c r="C25" s="29"/>
      <c r="D25" s="29"/>
      <c r="E25" s="29"/>
      <c r="F25" s="85"/>
      <c r="G25" s="85"/>
      <c r="H25" s="85"/>
      <c r="I25" s="85"/>
      <c r="J25" s="85"/>
      <c r="K25" s="29"/>
      <c r="L25" s="29"/>
      <c r="M25" s="40"/>
    </row>
    <row r="26" spans="1:13" x14ac:dyDescent="0.25">
      <c r="A26" s="39"/>
      <c r="B26" s="29"/>
      <c r="C26" s="29"/>
      <c r="D26" s="29"/>
      <c r="E26" s="28"/>
      <c r="F26" s="29"/>
      <c r="G26" s="29"/>
      <c r="H26" s="29"/>
      <c r="I26" s="29"/>
      <c r="J26" s="29"/>
      <c r="K26" s="29"/>
      <c r="L26" s="29"/>
      <c r="M26" s="40"/>
    </row>
    <row r="27" spans="1:13" x14ac:dyDescent="0.25">
      <c r="A27" s="3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40"/>
    </row>
    <row r="28" spans="1:13" x14ac:dyDescent="0.25">
      <c r="A28" s="3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40"/>
    </row>
    <row r="29" spans="1:13" x14ac:dyDescent="0.25">
      <c r="A29" s="3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40"/>
    </row>
    <row r="30" spans="1:13" x14ac:dyDescent="0.25">
      <c r="A30" s="3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40"/>
    </row>
    <row r="31" spans="1:13" x14ac:dyDescent="0.25">
      <c r="A31" s="3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40"/>
    </row>
    <row r="32" spans="1:13" x14ac:dyDescent="0.25">
      <c r="A32" s="3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40"/>
    </row>
    <row r="33" spans="1:13" x14ac:dyDescent="0.25">
      <c r="A33" s="3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0"/>
    </row>
    <row r="34" spans="1:13" x14ac:dyDescent="0.25">
      <c r="A34" s="3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0"/>
    </row>
    <row r="35" spans="1:13" x14ac:dyDescent="0.25">
      <c r="A35" s="3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0"/>
    </row>
    <row r="36" spans="1:13" x14ac:dyDescent="0.25">
      <c r="A36" s="3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40"/>
    </row>
    <row r="37" spans="1:13" x14ac:dyDescent="0.25">
      <c r="A37" s="3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0"/>
    </row>
    <row r="38" spans="1:13" x14ac:dyDescent="0.25">
      <c r="A38" s="3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40"/>
    </row>
    <row r="39" spans="1:13" x14ac:dyDescent="0.25">
      <c r="A39" s="3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40"/>
    </row>
    <row r="40" spans="1:13" x14ac:dyDescent="0.25">
      <c r="A40" s="3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0"/>
    </row>
    <row r="41" spans="1:13" x14ac:dyDescent="0.25">
      <c r="A41" s="3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40"/>
    </row>
    <row r="42" spans="1:13" x14ac:dyDescent="0.25">
      <c r="A42" s="3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0"/>
    </row>
    <row r="43" spans="1:13" x14ac:dyDescent="0.25">
      <c r="A43" s="3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40"/>
    </row>
    <row r="44" spans="1:13" x14ac:dyDescent="0.25">
      <c r="A44" s="3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0"/>
    </row>
    <row r="45" spans="1:13" x14ac:dyDescent="0.25">
      <c r="A45" s="3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40"/>
    </row>
    <row r="46" spans="1:13" x14ac:dyDescent="0.25">
      <c r="A46" s="3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40"/>
    </row>
    <row r="47" spans="1:13" x14ac:dyDescent="0.25">
      <c r="A47" s="3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40"/>
    </row>
    <row r="48" spans="1:13" x14ac:dyDescent="0.25">
      <c r="A48" s="3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40"/>
    </row>
    <row r="49" spans="1:13" x14ac:dyDescent="0.25">
      <c r="A49" s="3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40"/>
    </row>
    <row r="50" spans="1:13" x14ac:dyDescent="0.25">
      <c r="A50" s="42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4"/>
    </row>
  </sheetData>
  <mergeCells count="14">
    <mergeCell ref="F24:J25"/>
    <mergeCell ref="F5:J5"/>
    <mergeCell ref="F8:J8"/>
    <mergeCell ref="F9:J9"/>
    <mergeCell ref="F10:J10"/>
    <mergeCell ref="F19:J19"/>
    <mergeCell ref="F15:J15"/>
    <mergeCell ref="F16:J16"/>
    <mergeCell ref="F17:J17"/>
    <mergeCell ref="F18:J18"/>
    <mergeCell ref="F11:J11"/>
    <mergeCell ref="F12:J12"/>
    <mergeCell ref="F13:J13"/>
    <mergeCell ref="F14:J14"/>
  </mergeCells>
  <phoneticPr fontId="0" type="noConversion"/>
  <hyperlinks>
    <hyperlink ref="E8" r:id="rId1" display="http://www.ncbi.nlm.nih.gov/entrez/query.fcgi?cmd=Retrieve&amp;db=Nucleotide&amp;list_uids=00042182&amp;dopt=GenBank"/>
    <hyperlink ref="E9" r:id="rId2" display="http://www.ncbi.nlm.nih.gov/entrez/query.fcgi?cmd=Retrieve&amp;db=Nucleotide&amp;list_uids=00312552&amp;dopt=GenBank"/>
    <hyperlink ref="E10" r:id="rId3" display="http://www.ncbi.nlm.nih.gov/entrez/query.fcgi?cmd=Retrieve&amp;db=Nucleotide&amp;list_uids=00041694&amp;dopt=GenBank"/>
    <hyperlink ref="E11" r:id="rId4" display="http://www.ncbi.nlm.nih.gov/entrez/query.fcgi?cmd=Retrieve&amp;db=Nucleotide&amp;list_uids=56384585&amp;dopt=GenBank"/>
    <hyperlink ref="E12" r:id="rId5" display="http://www.ncbi.nlm.nih.gov/entrez/query.fcgi?cmd=Retrieve&amp;db=Nucleotide&amp;list_uids=00040958&amp;dopt=GenBank"/>
    <hyperlink ref="E13" r:id="rId6" display="http://www.ncbi.nlm.nih.gov/entrez/query.fcgi?cmd=Retrieve&amp;db=Nucleotide&amp;list_uids=00145645&amp;dopt=GenBank"/>
    <hyperlink ref="E14" r:id="rId7" display="http://www.ncbi.nlm.nih.gov/entrez/query.fcgi?cmd=Retrieve&amp;db=Nucleotide&amp;list_uids=00145668&amp;dopt=GenBank"/>
    <hyperlink ref="E15" r:id="rId8" display="http://www.ncbi.nlm.nih.gov/entrez/query.fcgi?cmd=Retrieve&amp;db=Nucleotide&amp;list_uids=00145916&amp;dopt=GenBank"/>
    <hyperlink ref="E16" r:id="rId9" display="http://www.ncbi.nlm.nih.gov/entrez/query.fcgi?cmd=Retrieve&amp;db=Nucleotide&amp;list_uids=00145252&amp;dopt=GenBank"/>
    <hyperlink ref="E17" r:id="rId10" display="http://www.ncbi.nlm.nih.gov/entrez/query.fcgi?cmd=Retrieve&amp;db=Nucleotide&amp;list_uids=00784979&amp;dopt=GenBank"/>
    <hyperlink ref="E18" r:id="rId11" display="http://www.ncbi.nlm.nih.gov/entrez/query.fcgi?cmd=Retrieve&amp;db=Nucleotide&amp;list_uids=00041568&amp;dopt=GenBank"/>
    <hyperlink ref="E19" r:id="rId12" display="http://www.ncbi.nlm.nih.gov/entrez/query.fcgi?cmd=Retrieve&amp;db=Nucleotide&amp;list_uids=00043301&amp;dopt=GenBank"/>
  </hyperlinks>
  <pageMargins left="0.78740157499999996" right="0.78740157499999996" top="0.984251969" bottom="0.984251969" header="0.4921259845" footer="0.4921259845"/>
  <pageSetup paperSize="9" scale="47" orientation="portrait" horizontalDpi="4294967293" r:id="rId13"/>
  <headerFooter alignWithMargins="0"/>
  <legacy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92"/>
  <sheetViews>
    <sheetView view="pageBreakPreview" topLeftCell="A10" zoomScale="60" zoomScaleNormal="80" workbookViewId="0">
      <selection activeCell="L21" sqref="L21"/>
    </sheetView>
  </sheetViews>
  <sheetFormatPr baseColWidth="10" defaultRowHeight="12.5" x14ac:dyDescent="0.25"/>
  <sheetData>
    <row r="1" spans="1:7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</row>
    <row r="2" spans="1:7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</row>
    <row r="3" spans="1:72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</row>
    <row r="4" spans="1:72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</row>
    <row r="5" spans="1:7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</row>
    <row r="6" spans="1:72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</row>
    <row r="8" spans="1:72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</row>
    <row r="9" spans="1:72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</row>
    <row r="10" spans="1:72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</row>
    <row r="11" spans="1:72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</row>
    <row r="12" spans="1:72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</row>
    <row r="13" spans="1:72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</row>
    <row r="14" spans="1:72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</row>
    <row r="15" spans="1:72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</row>
    <row r="16" spans="1:72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</row>
    <row r="17" spans="1:72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</row>
    <row r="18" spans="1:72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</row>
    <row r="19" spans="1:72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</row>
    <row r="20" spans="1:72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</row>
    <row r="21" spans="1:72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</row>
    <row r="24" spans="1:72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</row>
    <row r="27" spans="1:72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</row>
    <row r="29" spans="1:72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</row>
    <row r="30" spans="1:72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</row>
    <row r="31" spans="1:72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</row>
    <row r="32" spans="1:72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</row>
    <row r="33" spans="1:72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</row>
    <row r="34" spans="1:72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</row>
    <row r="35" spans="1:72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</row>
    <row r="36" spans="1:72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</row>
    <row r="37" spans="1:7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</row>
    <row r="38" spans="1:72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</row>
    <row r="39" spans="1:7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</row>
    <row r="40" spans="1:72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</row>
    <row r="41" spans="1:72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</row>
    <row r="42" spans="1:72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</row>
    <row r="43" spans="1:72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</row>
    <row r="44" spans="1:72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</row>
    <row r="45" spans="1:72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</row>
    <row r="46" spans="1:72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</row>
    <row r="47" spans="1:72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</row>
    <row r="48" spans="1:7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</row>
    <row r="49" spans="1:72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</row>
    <row r="50" spans="1:72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</row>
    <row r="51" spans="1:72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</row>
    <row r="52" spans="1:72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</row>
    <row r="53" spans="1:72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</row>
    <row r="54" spans="1:72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</row>
    <row r="55" spans="1:72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</row>
    <row r="56" spans="1:72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</row>
    <row r="57" spans="1:72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</row>
    <row r="58" spans="1:72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</row>
    <row r="59" spans="1:72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</row>
    <row r="60" spans="1:72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</row>
    <row r="61" spans="1:72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</row>
    <row r="62" spans="1:72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</row>
    <row r="63" spans="1:72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</row>
    <row r="64" spans="1:72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</row>
    <row r="65" spans="1:7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</row>
    <row r="66" spans="1:72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</row>
    <row r="67" spans="1:72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</row>
    <row r="68" spans="1:72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</row>
    <row r="69" spans="1:72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</row>
    <row r="70" spans="1:72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</row>
    <row r="71" spans="1:72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</row>
    <row r="72" spans="1:72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</row>
    <row r="73" spans="1:72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</row>
    <row r="74" spans="1:72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</row>
    <row r="75" spans="1:72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</row>
    <row r="76" spans="1:72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</row>
    <row r="77" spans="1:72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</row>
    <row r="78" spans="1:72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</row>
    <row r="79" spans="1:72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</row>
    <row r="80" spans="1:72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</row>
    <row r="81" spans="1:72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</row>
    <row r="82" spans="1:72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</row>
    <row r="83" spans="1:72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</row>
    <row r="84" spans="1:72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</row>
    <row r="85" spans="1:72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</row>
    <row r="86" spans="1:72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</row>
    <row r="87" spans="1:72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</row>
    <row r="88" spans="1:72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</row>
    <row r="89" spans="1:72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</row>
    <row r="90" spans="1:72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</row>
    <row r="91" spans="1:72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</row>
    <row r="92" spans="1:72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</row>
    <row r="93" spans="1:72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</row>
    <row r="94" spans="1:72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</row>
    <row r="95" spans="1:72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</row>
    <row r="96" spans="1:72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</row>
    <row r="97" spans="1:72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</row>
    <row r="98" spans="1:72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</row>
    <row r="99" spans="1:72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</row>
    <row r="100" spans="1:72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</row>
    <row r="101" spans="1:72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</row>
    <row r="102" spans="1:72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</row>
    <row r="103" spans="1:72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</row>
    <row r="104" spans="1:72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</row>
    <row r="105" spans="1:72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</row>
    <row r="106" spans="1:72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</row>
    <row r="107" spans="1:72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</row>
    <row r="108" spans="1:72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</row>
    <row r="109" spans="1:72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</row>
    <row r="110" spans="1:72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</row>
    <row r="111" spans="1:72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</row>
    <row r="112" spans="1:72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</row>
    <row r="113" spans="1:72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</row>
    <row r="114" spans="1:72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</row>
    <row r="115" spans="1:72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</row>
    <row r="116" spans="1:72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</row>
    <row r="117" spans="1:72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</row>
    <row r="118" spans="1:72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</row>
    <row r="119" spans="1:72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</row>
    <row r="120" spans="1:72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</row>
    <row r="121" spans="1:72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</row>
    <row r="122" spans="1:72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</row>
    <row r="123" spans="1:72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</row>
    <row r="124" spans="1:72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</row>
    <row r="125" spans="1:72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</row>
    <row r="126" spans="1:72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</row>
    <row r="127" spans="1:72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</row>
    <row r="128" spans="1:72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</row>
    <row r="129" spans="1:72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</row>
    <row r="130" spans="1:72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</row>
    <row r="131" spans="1:72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</row>
    <row r="132" spans="1:72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</row>
    <row r="133" spans="1:72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</row>
    <row r="134" spans="1:72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</row>
    <row r="135" spans="1:72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</row>
    <row r="136" spans="1:72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</row>
    <row r="137" spans="1:72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</row>
    <row r="138" spans="1:72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</row>
    <row r="139" spans="1:72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</row>
    <row r="140" spans="1:72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</row>
    <row r="141" spans="1:72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</row>
    <row r="142" spans="1:72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</row>
    <row r="143" spans="1:72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</row>
    <row r="144" spans="1:72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</row>
    <row r="145" spans="1:72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</row>
    <row r="146" spans="1:72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</row>
    <row r="147" spans="1:72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</row>
    <row r="148" spans="1:72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</row>
    <row r="149" spans="1:72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</row>
    <row r="150" spans="1:72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</row>
    <row r="151" spans="1:72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</row>
    <row r="152" spans="1:72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</row>
    <row r="153" spans="1:72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</row>
    <row r="154" spans="1:72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</row>
    <row r="155" spans="1:72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</row>
    <row r="156" spans="1:72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</row>
    <row r="157" spans="1:72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</row>
    <row r="158" spans="1:72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</row>
    <row r="159" spans="1:72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</row>
    <row r="160" spans="1:72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</row>
    <row r="161" spans="1:72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</row>
    <row r="162" spans="1:72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</row>
    <row r="163" spans="1:72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</row>
    <row r="164" spans="1:72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</row>
    <row r="165" spans="1:72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</row>
    <row r="166" spans="1:72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</row>
    <row r="167" spans="1:72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</row>
    <row r="168" spans="1:72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</row>
    <row r="169" spans="1:72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</row>
    <row r="170" spans="1:72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</row>
    <row r="171" spans="1:72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</row>
    <row r="172" spans="1:72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</row>
    <row r="173" spans="1:72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</row>
    <row r="174" spans="1:72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</row>
    <row r="175" spans="1:72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</row>
    <row r="176" spans="1:72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</row>
    <row r="177" spans="1:72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</row>
    <row r="178" spans="1:72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</row>
    <row r="179" spans="1:72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</row>
    <row r="180" spans="1:72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</row>
    <row r="181" spans="1:72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</row>
    <row r="182" spans="1:72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</row>
    <row r="183" spans="1:72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</row>
    <row r="184" spans="1:72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</row>
    <row r="185" spans="1:72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</row>
    <row r="186" spans="1:72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</row>
    <row r="187" spans="1:72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</row>
    <row r="188" spans="1:72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</row>
    <row r="189" spans="1:72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</row>
    <row r="190" spans="1:72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</row>
    <row r="191" spans="1:72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</row>
    <row r="192" spans="1:72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</row>
    <row r="193" spans="1:72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</row>
    <row r="194" spans="1:72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</row>
    <row r="195" spans="1:72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</row>
    <row r="196" spans="1:72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</row>
    <row r="197" spans="1:72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</row>
    <row r="198" spans="1:72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</row>
    <row r="199" spans="1:72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</row>
    <row r="200" spans="1:72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</row>
    <row r="201" spans="1:72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</row>
    <row r="202" spans="1:72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</row>
    <row r="203" spans="1:72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</row>
    <row r="204" spans="1:72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</row>
    <row r="205" spans="1:72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</row>
    <row r="206" spans="1:72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</row>
    <row r="207" spans="1:72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</row>
    <row r="208" spans="1:72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</row>
    <row r="209" spans="1:72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</row>
    <row r="210" spans="1:72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</row>
    <row r="211" spans="1:72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</row>
    <row r="212" spans="1:72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</row>
    <row r="213" spans="1:72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</row>
    <row r="214" spans="1:72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</row>
    <row r="215" spans="1:72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</row>
    <row r="216" spans="1:72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</row>
    <row r="217" spans="1:72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</row>
    <row r="218" spans="1:72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</row>
    <row r="219" spans="1:72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</row>
    <row r="220" spans="1:72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</row>
    <row r="221" spans="1:72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</row>
    <row r="222" spans="1:72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</row>
    <row r="223" spans="1:72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</row>
    <row r="224" spans="1:72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</row>
    <row r="225" spans="1:72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</row>
    <row r="226" spans="1:72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</row>
    <row r="227" spans="1:72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</row>
    <row r="228" spans="1:72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</row>
    <row r="229" spans="1:72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</row>
    <row r="230" spans="1:72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</row>
    <row r="231" spans="1:72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</row>
    <row r="232" spans="1:72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</row>
    <row r="233" spans="1:72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</row>
    <row r="234" spans="1:72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</row>
    <row r="235" spans="1:72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</row>
    <row r="236" spans="1:72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</row>
    <row r="237" spans="1:72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</row>
    <row r="238" spans="1:72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</row>
    <row r="239" spans="1:72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</row>
    <row r="240" spans="1:72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</row>
    <row r="241" spans="1:72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</row>
    <row r="242" spans="1:72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</row>
    <row r="243" spans="1:72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</row>
    <row r="244" spans="1:72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</row>
    <row r="245" spans="1:72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</row>
    <row r="246" spans="1:72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</row>
    <row r="247" spans="1:72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</row>
    <row r="248" spans="1:72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</row>
    <row r="249" spans="1:72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</row>
    <row r="250" spans="1:72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</row>
    <row r="251" spans="1:72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</row>
    <row r="252" spans="1:72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</row>
    <row r="253" spans="1:72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</row>
    <row r="254" spans="1:72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</row>
    <row r="255" spans="1:72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</row>
    <row r="256" spans="1:72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</row>
    <row r="257" spans="1:72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</row>
    <row r="258" spans="1:72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</row>
    <row r="259" spans="1:72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</row>
    <row r="260" spans="1:72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</row>
    <row r="261" spans="1:72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</row>
    <row r="262" spans="1:72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</row>
    <row r="263" spans="1:72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</row>
    <row r="264" spans="1:72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</row>
    <row r="265" spans="1:72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</row>
    <row r="266" spans="1:72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</row>
    <row r="267" spans="1:72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</row>
    <row r="268" spans="1:72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</row>
    <row r="269" spans="1:72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</row>
    <row r="270" spans="1:72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</row>
    <row r="271" spans="1:72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</row>
    <row r="272" spans="1:72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</row>
    <row r="273" spans="1:72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</row>
    <row r="274" spans="1:72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</row>
    <row r="275" spans="1:72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</row>
    <row r="276" spans="1:72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</row>
    <row r="277" spans="1:72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</row>
    <row r="278" spans="1:72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</row>
    <row r="279" spans="1:72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</row>
    <row r="280" spans="1:72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</row>
    <row r="281" spans="1:72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</row>
    <row r="282" spans="1:72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</row>
    <row r="283" spans="1:72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</row>
    <row r="284" spans="1:72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</row>
    <row r="285" spans="1:72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</row>
    <row r="286" spans="1:72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</row>
    <row r="287" spans="1:72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</row>
    <row r="288" spans="1:72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</row>
    <row r="289" spans="1:72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</row>
    <row r="290" spans="1:72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</row>
    <row r="291" spans="1:72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</row>
    <row r="292" spans="1:72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</row>
    <row r="293" spans="1:72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</row>
    <row r="294" spans="1:72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</row>
    <row r="295" spans="1:72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</row>
    <row r="296" spans="1:72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</row>
    <row r="297" spans="1:72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</row>
    <row r="298" spans="1:72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</row>
    <row r="299" spans="1:72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</row>
    <row r="300" spans="1:72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</row>
    <row r="301" spans="1:72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</row>
    <row r="302" spans="1:72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</row>
    <row r="303" spans="1:72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</row>
    <row r="304" spans="1:72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</row>
    <row r="305" spans="1:72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</row>
    <row r="306" spans="1:72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</row>
    <row r="307" spans="1:72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</row>
    <row r="308" spans="1:72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</row>
    <row r="309" spans="1:72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</row>
    <row r="310" spans="1:72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</row>
    <row r="311" spans="1:72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</row>
    <row r="312" spans="1:72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</row>
    <row r="313" spans="1:72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</row>
    <row r="314" spans="1:72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</row>
    <row r="315" spans="1:72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</row>
    <row r="316" spans="1:72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</row>
    <row r="317" spans="1:72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</row>
    <row r="318" spans="1:72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</row>
    <row r="319" spans="1:72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</row>
    <row r="320" spans="1:72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</row>
    <row r="321" spans="1:72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</row>
    <row r="322" spans="1:72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</row>
    <row r="323" spans="1:72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</row>
    <row r="324" spans="1:72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</row>
    <row r="325" spans="1:72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</row>
    <row r="326" spans="1:72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</row>
    <row r="327" spans="1:72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</row>
    <row r="328" spans="1:72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</row>
    <row r="329" spans="1:72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</row>
    <row r="330" spans="1:72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</row>
    <row r="331" spans="1:72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</row>
    <row r="332" spans="1:72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</row>
    <row r="333" spans="1:72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</row>
    <row r="334" spans="1:72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</row>
    <row r="335" spans="1:72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</row>
    <row r="336" spans="1:72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</row>
    <row r="337" spans="1:72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</row>
    <row r="338" spans="1:72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</row>
    <row r="339" spans="1:72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</row>
    <row r="340" spans="1:72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</row>
    <row r="341" spans="1:72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</row>
    <row r="342" spans="1:72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</row>
    <row r="343" spans="1:72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</row>
    <row r="344" spans="1:72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</row>
    <row r="345" spans="1:72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</row>
    <row r="346" spans="1:72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</row>
    <row r="347" spans="1:72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</row>
    <row r="348" spans="1:72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</row>
    <row r="349" spans="1:72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</row>
    <row r="350" spans="1:72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</row>
    <row r="351" spans="1:72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</row>
    <row r="352" spans="1:72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</row>
    <row r="353" spans="1:72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</row>
    <row r="354" spans="1:72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</row>
    <row r="355" spans="1:72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</row>
    <row r="356" spans="1:72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</row>
    <row r="357" spans="1:72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</row>
    <row r="358" spans="1:72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</row>
    <row r="359" spans="1:72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</row>
    <row r="360" spans="1:72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</row>
    <row r="361" spans="1:72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</row>
    <row r="362" spans="1:72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</row>
    <row r="363" spans="1:72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</row>
    <row r="364" spans="1:72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</row>
    <row r="365" spans="1:72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</row>
    <row r="366" spans="1:72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</row>
    <row r="367" spans="1:72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</row>
    <row r="368" spans="1:72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</row>
    <row r="369" spans="1:72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</row>
    <row r="370" spans="1:72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</row>
    <row r="371" spans="1:72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</row>
    <row r="372" spans="1:72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</row>
    <row r="373" spans="1:72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</row>
    <row r="374" spans="1:72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</row>
    <row r="375" spans="1:72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</row>
    <row r="376" spans="1:72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</row>
    <row r="377" spans="1:72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</row>
    <row r="378" spans="1:72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</row>
    <row r="379" spans="1:72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</row>
    <row r="380" spans="1:72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</row>
    <row r="381" spans="1:72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</row>
    <row r="382" spans="1:72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</row>
    <row r="383" spans="1:72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</row>
    <row r="384" spans="1:72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</row>
    <row r="385" spans="1:72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</row>
    <row r="386" spans="1:72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</row>
    <row r="387" spans="1:72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</row>
    <row r="388" spans="1:72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</row>
    <row r="389" spans="1:72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</row>
    <row r="390" spans="1:72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</row>
    <row r="391" spans="1:72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</row>
    <row r="392" spans="1:72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</row>
  </sheetData>
  <phoneticPr fontId="0" type="noConversion"/>
  <pageMargins left="0.78740157499999996" right="0.78740157499999996" top="0.984251969" bottom="0.984251969" header="0.4921259845" footer="0.4921259845"/>
  <pageSetup paperSize="9" scale="79" orientation="portrait" horizontalDpi="4294967293" r:id="rId1"/>
  <headerFooter alignWithMargins="0"/>
  <rowBreaks count="1" manualBreakCount="1">
    <brk id="50" max="9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38"/>
  <sheetViews>
    <sheetView tabSelected="1" view="pageBreakPreview" zoomScale="60" zoomScaleNormal="100" workbookViewId="0">
      <selection activeCell="D36" sqref="D36"/>
    </sheetView>
  </sheetViews>
  <sheetFormatPr baseColWidth="10" defaultRowHeight="12.5" x14ac:dyDescent="0.25"/>
  <sheetData>
    <row r="3" spans="2:13" ht="15.5" x14ac:dyDescent="0.35">
      <c r="B3" s="92" t="s">
        <v>82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4"/>
    </row>
    <row r="35" spans="2:3" x14ac:dyDescent="0.25">
      <c r="B35" s="57" t="s">
        <v>57</v>
      </c>
    </row>
    <row r="38" spans="2:3" ht="14" x14ac:dyDescent="0.3">
      <c r="B38" s="73" t="s">
        <v>83</v>
      </c>
      <c r="C38" s="73" t="s">
        <v>84</v>
      </c>
    </row>
  </sheetData>
  <mergeCells count="1">
    <mergeCell ref="B3:M3"/>
  </mergeCells>
  <hyperlinks>
    <hyperlink ref="B35" r:id="rId1"/>
  </hyperlinks>
  <pageMargins left="0.7" right="0.7" top="0.78740157499999996" bottom="0.78740157499999996" header="0.3" footer="0.3"/>
  <pageSetup paperSize="9" scale="58" orientation="portrait" horizontalDpi="4294967293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75441B98C7BCA439646A65531D47233" ma:contentTypeVersion="" ma:contentTypeDescription="Ein neues Dokument erstellen." ma:contentTypeScope="" ma:versionID="02c9593219c964d4ff121fc8b67a010a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F2A89B-42EB-4201-9492-0CD00B819EC1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5696b60-0389-45c2-bb8c-032517eb46a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CFEED5C-BCBB-44EF-87B8-BB7B116ECD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6BE857-A022-43A8-B5D7-139990FA5F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Einführung</vt:lpstr>
      <vt:lpstr>Pribnow Konsensus</vt:lpstr>
      <vt:lpstr>12 Promotoren</vt:lpstr>
      <vt:lpstr>TATAAT-Info</vt:lpstr>
      <vt:lpstr>WEBLOGO</vt:lpstr>
      <vt:lpstr>'12 Promotoren'!Druckbereich</vt:lpstr>
      <vt:lpstr>Einführung!Druckbereich</vt:lpstr>
      <vt:lpstr>'Pribnow Konsensus'!Druckbereich</vt:lpstr>
      <vt:lpstr>'TATAAT-Info'!Druckbereich</vt:lpstr>
    </vt:vector>
  </TitlesOfParts>
  <Company>MAHAJAKA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Hauke Holtorf</dc:creator>
  <cp:lastModifiedBy>Seel, Hale (ZSL)</cp:lastModifiedBy>
  <cp:lastPrinted>2021-06-16T09:57:21Z</cp:lastPrinted>
  <dcterms:created xsi:type="dcterms:W3CDTF">2005-04-28T11:12:43Z</dcterms:created>
  <dcterms:modified xsi:type="dcterms:W3CDTF">2021-06-16T10:03:14Z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0x010100275441B98C7BCA439646A65531D47233</vt:lpwstr>
  </property>
</Properties>
</file>